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6BC0EDB0-E86A-4D0C-9A60-1E65478FE5FE}" xr6:coauthVersionLast="47" xr6:coauthVersionMax="47" xr10:uidLastSave="{00000000-0000-0000-0000-000000000000}"/>
  <bookViews>
    <workbookView xWindow="-120" yWindow="-120" windowWidth="29040" windowHeight="15720" tabRatio="386" activeTab="2" xr2:uid="{00000000-000D-0000-FFFF-FFFF00000000}"/>
  </bookViews>
  <sheets>
    <sheet name="SAŽETAK" sheetId="8" r:id="rId1"/>
    <sheet name=" Račun prihoda i rashoda" sheetId="3" r:id="rId2"/>
    <sheet name="POSEBNI DI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7" l="1"/>
  <c r="H8" i="8"/>
  <c r="H14" i="8" s="1"/>
  <c r="I8" i="8"/>
  <c r="I14" i="8" s="1"/>
  <c r="H132" i="7"/>
  <c r="I132" i="7" s="1"/>
  <c r="I128" i="7" s="1"/>
  <c r="H122" i="7"/>
  <c r="I122" i="7" s="1"/>
  <c r="I119" i="7" s="1"/>
  <c r="H111" i="7"/>
  <c r="I111" i="7" s="1"/>
  <c r="H110" i="7"/>
  <c r="I110" i="7" s="1"/>
  <c r="H105" i="7"/>
  <c r="I105" i="7" s="1"/>
  <c r="H106" i="7"/>
  <c r="I106" i="7" s="1"/>
  <c r="H107" i="7"/>
  <c r="I107" i="7" s="1"/>
  <c r="H108" i="7"/>
  <c r="I108" i="7" s="1"/>
  <c r="H104" i="7"/>
  <c r="I104" i="7" s="1"/>
  <c r="H102" i="7"/>
  <c r="I102" i="7" s="1"/>
  <c r="H87" i="7"/>
  <c r="I87" i="7" s="1"/>
  <c r="H83" i="7"/>
  <c r="I83" i="7" s="1"/>
  <c r="H81" i="7"/>
  <c r="I81" i="7" s="1"/>
  <c r="H79" i="7"/>
  <c r="I79" i="7" s="1"/>
  <c r="H76" i="7"/>
  <c r="I76" i="7" s="1"/>
  <c r="H73" i="7"/>
  <c r="I73" i="7" s="1"/>
  <c r="H61" i="7"/>
  <c r="H54" i="7" s="1"/>
  <c r="H52" i="7"/>
  <c r="I52" i="7" s="1"/>
  <c r="H49" i="7"/>
  <c r="I49" i="7" s="1"/>
  <c r="H47" i="7"/>
  <c r="I47" i="7" s="1"/>
  <c r="H45" i="7"/>
  <c r="I45" i="7" s="1"/>
  <c r="H44" i="7"/>
  <c r="I44" i="7" s="1"/>
  <c r="H41" i="7"/>
  <c r="I41" i="7" s="1"/>
  <c r="H38" i="7"/>
  <c r="I38" i="7" s="1"/>
  <c r="H35" i="7"/>
  <c r="I35" i="7" s="1"/>
  <c r="H33" i="7"/>
  <c r="I33" i="7" s="1"/>
  <c r="H30" i="7"/>
  <c r="I30" i="7" s="1"/>
  <c r="I28" i="7"/>
  <c r="H28" i="7"/>
  <c r="I27" i="7"/>
  <c r="H27" i="7"/>
  <c r="H12" i="7"/>
  <c r="H13" i="7"/>
  <c r="H14" i="7"/>
  <c r="H15" i="7"/>
  <c r="H16" i="7"/>
  <c r="H17" i="7"/>
  <c r="H18" i="7"/>
  <c r="H19" i="7"/>
  <c r="I13" i="7"/>
  <c r="I14" i="7"/>
  <c r="I15" i="7"/>
  <c r="I16" i="7"/>
  <c r="I17" i="7"/>
  <c r="I18" i="7"/>
  <c r="I19" i="7"/>
  <c r="I12" i="7"/>
  <c r="G215" i="7"/>
  <c r="H215" i="7"/>
  <c r="I215" i="7"/>
  <c r="G186" i="7"/>
  <c r="H186" i="7"/>
  <c r="I186" i="7"/>
  <c r="G174" i="7"/>
  <c r="H174" i="7"/>
  <c r="I174" i="7"/>
  <c r="G160" i="7"/>
  <c r="H160" i="7"/>
  <c r="I160" i="7"/>
  <c r="G128" i="7"/>
  <c r="H128" i="7"/>
  <c r="G119" i="7"/>
  <c r="G99" i="7"/>
  <c r="G54" i="7"/>
  <c r="G24" i="7"/>
  <c r="H119" i="7" l="1"/>
  <c r="I61" i="7"/>
  <c r="I54" i="7" s="1"/>
  <c r="I20" i="7"/>
  <c r="I9" i="7" s="1"/>
  <c r="I99" i="7"/>
  <c r="H99" i="7"/>
  <c r="I24" i="7"/>
  <c r="H24" i="7"/>
  <c r="H9" i="7"/>
  <c r="F89" i="7"/>
  <c r="F56" i="7"/>
  <c r="F10" i="7"/>
  <c r="F11" i="7"/>
  <c r="F15" i="7"/>
  <c r="F17" i="7"/>
  <c r="F25" i="7"/>
  <c r="F26" i="7"/>
  <c r="F29" i="7"/>
  <c r="F31" i="7"/>
  <c r="F32" i="7"/>
  <c r="F34" i="7"/>
  <c r="F36" i="7"/>
  <c r="F37" i="7"/>
  <c r="F39" i="7"/>
  <c r="F40" i="7"/>
  <c r="F42" i="7"/>
  <c r="F43" i="7"/>
  <c r="F46" i="7"/>
  <c r="F48" i="7"/>
  <c r="F50" i="7"/>
  <c r="F51" i="7"/>
  <c r="F53" i="7"/>
  <c r="F55" i="7"/>
  <c r="F57" i="7"/>
  <c r="F58" i="7"/>
  <c r="F59" i="7"/>
  <c r="F60" i="7"/>
  <c r="F62" i="7"/>
  <c r="F65" i="7"/>
  <c r="F66" i="7"/>
  <c r="F67" i="7"/>
  <c r="F68" i="7"/>
  <c r="F69" i="7"/>
  <c r="F70" i="7"/>
  <c r="F71" i="7"/>
  <c r="F72" i="7"/>
  <c r="F74" i="7"/>
  <c r="F77" i="7"/>
  <c r="F78" i="7"/>
  <c r="F80" i="7"/>
  <c r="F82" i="7"/>
  <c r="F84" i="7"/>
  <c r="F85" i="7"/>
  <c r="F86" i="7"/>
  <c r="F88" i="7"/>
  <c r="F90" i="7"/>
  <c r="F91" i="7"/>
  <c r="F92" i="7"/>
  <c r="F93" i="7"/>
  <c r="F94" i="7"/>
  <c r="F95" i="7"/>
  <c r="F96" i="7"/>
  <c r="F100" i="7"/>
  <c r="F101" i="7"/>
  <c r="F103" i="7"/>
  <c r="F109" i="7"/>
  <c r="F112" i="7"/>
  <c r="F113" i="7"/>
  <c r="F114" i="7"/>
  <c r="F115" i="7"/>
  <c r="F116" i="7"/>
  <c r="F120" i="7"/>
  <c r="F121" i="7"/>
  <c r="F123" i="7"/>
  <c r="F124" i="7"/>
  <c r="F125" i="7"/>
  <c r="F126" i="7"/>
  <c r="F129" i="7"/>
  <c r="F130" i="7"/>
  <c r="F134" i="7"/>
  <c r="F141" i="7"/>
  <c r="F142" i="7"/>
  <c r="F143" i="7"/>
  <c r="F147" i="7"/>
  <c r="F152" i="7"/>
  <c r="F156" i="7"/>
  <c r="F157" i="7"/>
  <c r="F159" i="7"/>
  <c r="F161" i="7"/>
  <c r="F162" i="7"/>
  <c r="F163" i="7"/>
  <c r="F164" i="7"/>
  <c r="F166" i="7"/>
  <c r="F167" i="7"/>
  <c r="F168" i="7"/>
  <c r="F169" i="7"/>
  <c r="F175" i="7"/>
  <c r="F176" i="7"/>
  <c r="F177" i="7"/>
  <c r="F178" i="7"/>
  <c r="F180" i="7"/>
  <c r="F181" i="7"/>
  <c r="F187" i="7"/>
  <c r="F188" i="7"/>
  <c r="F190" i="7"/>
  <c r="F191" i="7"/>
  <c r="F193" i="7"/>
  <c r="F196" i="7"/>
  <c r="F199" i="7"/>
  <c r="F200" i="7"/>
  <c r="F201" i="7"/>
  <c r="F207" i="7"/>
  <c r="F208" i="7"/>
  <c r="F209" i="7"/>
  <c r="F211" i="7"/>
  <c r="F212" i="7"/>
  <c r="F216" i="7"/>
  <c r="F217" i="7"/>
  <c r="F218" i="7"/>
  <c r="F219" i="7"/>
  <c r="F221" i="7"/>
  <c r="F224" i="7"/>
  <c r="F225" i="7"/>
  <c r="F226" i="7"/>
  <c r="F37" i="8"/>
  <c r="G34" i="8" s="1"/>
  <c r="G37" i="8" s="1"/>
  <c r="H34" i="8" s="1"/>
  <c r="H37" i="8" s="1"/>
  <c r="I34" i="8" s="1"/>
  <c r="I37" i="8" s="1"/>
  <c r="I21" i="8"/>
  <c r="H21" i="8"/>
  <c r="G21" i="8"/>
  <c r="F21" i="8"/>
  <c r="G8" i="8"/>
  <c r="F24" i="7" l="1"/>
  <c r="F160" i="7"/>
  <c r="F174" i="7"/>
  <c r="F186" i="7"/>
  <c r="F99" i="7"/>
  <c r="F54" i="7"/>
  <c r="F215" i="7"/>
  <c r="F119" i="7"/>
  <c r="H22" i="8"/>
  <c r="H28" i="8" s="1"/>
  <c r="H29" i="8" s="1"/>
  <c r="G14" i="8"/>
  <c r="G22" i="8" s="1"/>
  <c r="G28" i="8" s="1"/>
  <c r="G29" i="8" s="1"/>
  <c r="F14" i="8"/>
  <c r="F22" i="8" s="1"/>
  <c r="F128" i="7"/>
  <c r="I22" i="8"/>
  <c r="I28" i="8" s="1"/>
  <c r="I29" i="8" s="1"/>
</calcChain>
</file>

<file path=xl/sharedStrings.xml><?xml version="1.0" encoding="utf-8"?>
<sst xmlns="http://schemas.openxmlformats.org/spreadsheetml/2006/main" count="330" uniqueCount="155">
  <si>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</si>
  <si>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</si>
  <si>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</si>
  <si>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</si>
  <si>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</si>
  <si>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</si>
  <si>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</si>
  <si>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</si>
  <si>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</si>
  <si>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</si>
  <si>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</si>
  <si>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</si>
  <si>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</si>
  <si>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</si>
  <si>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II. POSEBNI DIO</t>
  </si>
  <si>
    <t>I. OPĆI DIO</t>
  </si>
  <si>
    <t>Šifra</t>
  </si>
  <si>
    <t xml:space="preserve">Naziv </t>
  </si>
  <si>
    <t>Materijalni rashodi</t>
  </si>
  <si>
    <t>PROGRAM xxxx</t>
  </si>
  <si>
    <t>Aktivnost Axxxxxx</t>
  </si>
  <si>
    <t>B) SAŽETAK RAČUNA FINANCIRANJA</t>
  </si>
  <si>
    <t>Pomoći iz inozemstva i od subjekata unutar općeg proračuna</t>
  </si>
  <si>
    <t>…</t>
  </si>
  <si>
    <t>Prihodi od prodaje proizvedene dugotrajne imovine</t>
  </si>
  <si>
    <t>FINANCIJSKI PLAN IZVANPRORAČUNSKOG KORISNIKA JEDINICE LOKALNE I PODRUČNE (REGIONALNE) SAMOUPRAVE 
ZA 2024. I PROJEKCIJA ZA 2025. I 2026. GODINU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</si>
  <si>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</si>
  <si>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</si>
  <si>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</si>
  <si>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</si>
  <si>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</si>
  <si>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</si>
  <si>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</si>
  <si>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</si>
  <si>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</si>
  <si>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</si>
  <si>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</si>
  <si>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</si>
  <si>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D) VIŠEGODIŠNJI PLAN URAVNOTEŽENJA</t>
  </si>
  <si>
    <t>A) SAŽETAK RAČUNA PRIHODA I RASHODA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</si>
  <si>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</si>
  <si>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</si>
  <si>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</si>
  <si>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</si>
  <si>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</si>
  <si>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</si>
  <si>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</si>
  <si>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</si>
  <si>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SREDNJOŠKOLSKO OBRAZOVANJE</t>
  </si>
  <si>
    <t>MINIMALNI STANDARD</t>
  </si>
  <si>
    <t>OPĆI PRIHODI I PRIMICI</t>
  </si>
  <si>
    <t>RASHODI POSLOVANJA</t>
  </si>
  <si>
    <t>Plaće (Bruto)</t>
  </si>
  <si>
    <t>Prekovremeni rad</t>
  </si>
  <si>
    <t>Otežani uvjeti rada</t>
  </si>
  <si>
    <t xml:space="preserve">Ostali rashodi za zaposlene </t>
  </si>
  <si>
    <t>Ostali rashodi za zaposlene</t>
  </si>
  <si>
    <t>Doprinosi za plaće</t>
  </si>
  <si>
    <t xml:space="preserve">Doprinosi na plaće zdravstveno </t>
  </si>
  <si>
    <t>Doprinosi na plaće zapošljavanje</t>
  </si>
  <si>
    <t>Troškovi sudskih postupaka</t>
  </si>
  <si>
    <t>Naknada troškova za zaposlene</t>
  </si>
  <si>
    <t xml:space="preserve">Naknade troškova zaposlenima </t>
  </si>
  <si>
    <t xml:space="preserve">Naknada prijevoz </t>
  </si>
  <si>
    <t xml:space="preserve">Rashodi za materijal i energiju </t>
  </si>
  <si>
    <t xml:space="preserve">Uredski materijal </t>
  </si>
  <si>
    <t xml:space="preserve">Ostali materijalni rashodi </t>
  </si>
  <si>
    <t>Roba i namjernice</t>
  </si>
  <si>
    <t>Energija</t>
  </si>
  <si>
    <t xml:space="preserve">Benzin </t>
  </si>
  <si>
    <t xml:space="preserve">Materijal za održavanje </t>
  </si>
  <si>
    <t xml:space="preserve">Sitni inventar </t>
  </si>
  <si>
    <t xml:space="preserve">Rashodi za usluge </t>
  </si>
  <si>
    <t xml:space="preserve">Telefon </t>
  </si>
  <si>
    <t xml:space="preserve">Pošta </t>
  </si>
  <si>
    <t xml:space="preserve">Usluge prijevoza </t>
  </si>
  <si>
    <t>Usluge tekućeg i investicijskog održavanja</t>
  </si>
  <si>
    <t xml:space="preserve">Ostale usluge </t>
  </si>
  <si>
    <t xml:space="preserve">Usluge elektroničkih medija i tisak </t>
  </si>
  <si>
    <t xml:space="preserve">Komunalne usluge </t>
  </si>
  <si>
    <t xml:space="preserve">Zdravstvene i veterinarske uslige </t>
  </si>
  <si>
    <t xml:space="preserve">Ostale intelektualne usluge </t>
  </si>
  <si>
    <t xml:space="preserve">Ostale računalne usluge </t>
  </si>
  <si>
    <t xml:space="preserve">Ostali nespomenuti rashodi </t>
  </si>
  <si>
    <t>Premija osiguranja</t>
  </si>
  <si>
    <t xml:space="preserve">Financijski rashodi </t>
  </si>
  <si>
    <t xml:space="preserve">Ostali financijski rashodi </t>
  </si>
  <si>
    <t>Zatezne kamate</t>
  </si>
  <si>
    <t xml:space="preserve">RASHODI ZA NABAVU NEFINANCIJSKE IMOVINE </t>
  </si>
  <si>
    <t xml:space="preserve">Rashodi za nabavu proizvedene dugotrajne imovine </t>
  </si>
  <si>
    <t xml:space="preserve">Građevinski objekti </t>
  </si>
  <si>
    <t xml:space="preserve">Postrojenja i oprema </t>
  </si>
  <si>
    <t>Knjige, umjetnička djela i ostale izložbene vrijednosti</t>
  </si>
  <si>
    <t xml:space="preserve">Rashodi za dodatna ulaganja nefinancijske imovine </t>
  </si>
  <si>
    <t xml:space="preserve">Dodatna ulaganja na građevinskim objektima </t>
  </si>
  <si>
    <t xml:space="preserve">PRIJEVOZ UČENIKA </t>
  </si>
  <si>
    <t>Službena putovanja</t>
  </si>
  <si>
    <t>Materijal i sirovine</t>
  </si>
  <si>
    <t>Usluhe telefona, pošte i prijevoza</t>
  </si>
  <si>
    <t>Ostale naknade</t>
  </si>
  <si>
    <t>Prijevoz učenika</t>
  </si>
  <si>
    <t xml:space="preserve">POMOĆNICE U NASTAVI </t>
  </si>
  <si>
    <t>Plaće pomoćnice</t>
  </si>
  <si>
    <t xml:space="preserve">Zapošljavanje </t>
  </si>
  <si>
    <t xml:space="preserve">Usluge telefona, pošte i prijevoza </t>
  </si>
  <si>
    <t xml:space="preserve">Ostali nespomenuti rashodi poslovanja </t>
  </si>
  <si>
    <t xml:space="preserve">DECENTRALIZCIJA UČENIČKOG DOMA </t>
  </si>
  <si>
    <t>Usluge tekućeg i inventarnog održavanja</t>
  </si>
  <si>
    <t xml:space="preserve">Računalne usluge </t>
  </si>
  <si>
    <t>ŠKOLSKA SHEMA VOĆA I POVRĆA</t>
  </si>
  <si>
    <t>Rashodi za metrijal i energiju</t>
  </si>
  <si>
    <t>VLASTITI PRIHODI</t>
  </si>
  <si>
    <t>Reprezentacija</t>
  </si>
  <si>
    <t>Članarina</t>
  </si>
  <si>
    <t xml:space="preserve">Poslovni objekti </t>
  </si>
  <si>
    <t xml:space="preserve">Postrijenja i oprema </t>
  </si>
  <si>
    <t>Knjige</t>
  </si>
  <si>
    <t>TEKUĆE DONACIJE</t>
  </si>
  <si>
    <t>Ostali uredski materijal</t>
  </si>
  <si>
    <t>Ostali nespomenuti rashodi</t>
  </si>
  <si>
    <t>PRIHODI ZA POSEBNE NAMJENE</t>
  </si>
  <si>
    <t>Kapitalne donacije</t>
  </si>
  <si>
    <t>Izvršenje 2022. kn</t>
  </si>
  <si>
    <t>Izvor financiranja 501</t>
  </si>
  <si>
    <t>A3110-05</t>
  </si>
  <si>
    <t>A3110-01</t>
  </si>
  <si>
    <t>A3130-01</t>
  </si>
  <si>
    <t>A3110-04</t>
  </si>
  <si>
    <t>A3140-05</t>
  </si>
  <si>
    <t>Izor financiranja 54</t>
  </si>
  <si>
    <t>A3120-01</t>
  </si>
  <si>
    <t>Izvor financiranja 31</t>
  </si>
  <si>
    <t>Izvor financiranja 412</t>
  </si>
  <si>
    <t>A3140-06 T3140-07</t>
  </si>
  <si>
    <t>Izvor 54 i 13</t>
  </si>
  <si>
    <t>Izvor financiranja 61</t>
  </si>
  <si>
    <t>Radna odjeća</t>
  </si>
  <si>
    <t>Izvor financiranja 51</t>
  </si>
  <si>
    <t xml:space="preserve">    </t>
  </si>
  <si>
    <t>Prihodi iz nadležnog proračuna i od HZZO-a temeljem ugovornih obveza</t>
  </si>
  <si>
    <t>Ostali prihodi za posebne namjene</t>
  </si>
  <si>
    <t>Opći prihodi i primici</t>
  </si>
  <si>
    <t>Višak</t>
  </si>
  <si>
    <t>Predfinanciranje</t>
  </si>
  <si>
    <t>Suf.uč. Prijevoz</t>
  </si>
  <si>
    <t>Fin.rashodi</t>
  </si>
  <si>
    <t>Suf.prijevoza uč.</t>
  </si>
  <si>
    <t>Plan 2025.</t>
  </si>
  <si>
    <t>Projekcija proračuna
za 2027.</t>
  </si>
  <si>
    <t>Plan predhodne godine</t>
  </si>
  <si>
    <t>Plan za 2025.</t>
  </si>
  <si>
    <t>Projekcija 
za 2027.</t>
  </si>
  <si>
    <t>Izvor financiranja 55</t>
  </si>
  <si>
    <t>ostale tekuće donacije</t>
  </si>
  <si>
    <t>FINANCIJSKI PLAN IZVANPRORAČUNSKOG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</si>
</sst>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61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5" borderId="0" applyNumberFormat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5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wrapText="1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20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4" fontId="21" fillId="0" borderId="3" xfId="0" applyNumberFormat="1" applyFont="1" applyBorder="1"/>
    <xf numFmtId="4" fontId="3" fillId="0" borderId="10" xfId="0" applyNumberFormat="1" applyFont="1" applyBorder="1" applyAlignment="1">
      <alignment horizontal="right"/>
    </xf>
    <xf numFmtId="4" fontId="21" fillId="0" borderId="10" xfId="0" applyNumberFormat="1" applyFont="1" applyBorder="1"/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6" fillId="6" borderId="6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20" fillId="6" borderId="3" xfId="0" applyNumberFormat="1" applyFont="1" applyFill="1" applyBorder="1"/>
    <xf numFmtId="0" fontId="6" fillId="6" borderId="3" xfId="0" applyFont="1" applyFill="1" applyBorder="1" applyAlignment="1">
      <alignment horizontal="left" vertical="center" wrapText="1"/>
    </xf>
    <xf numFmtId="4" fontId="21" fillId="6" borderId="3" xfId="0" applyNumberFormat="1" applyFont="1" applyFill="1" applyBorder="1"/>
    <xf numFmtId="4" fontId="3" fillId="6" borderId="3" xfId="0" applyNumberFormat="1" applyFont="1" applyFill="1" applyBorder="1" applyAlignment="1">
      <alignment horizontal="right"/>
    </xf>
    <xf numFmtId="0" fontId="22" fillId="5" borderId="16" xfId="1" applyFont="1" applyBorder="1" applyAlignment="1">
      <alignment horizontal="center" vertical="center" wrapText="1"/>
    </xf>
    <xf numFmtId="0" fontId="22" fillId="5" borderId="17" xfId="1" applyFont="1" applyBorder="1" applyAlignment="1">
      <alignment horizontal="center" vertical="center" wrapText="1"/>
    </xf>
    <xf numFmtId="0" fontId="22" fillId="5" borderId="18" xfId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/>
    </xf>
    <xf numFmtId="0" fontId="6" fillId="6" borderId="6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164" fontId="6" fillId="7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4" fontId="6" fillId="6" borderId="9" xfId="0" applyNumberFormat="1" applyFont="1" applyFill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164" fontId="6" fillId="6" borderId="6" xfId="0" applyNumberFormat="1" applyFont="1" applyFill="1" applyBorder="1" applyAlignment="1">
      <alignment horizontal="right"/>
    </xf>
    <xf numFmtId="4" fontId="6" fillId="6" borderId="7" xfId="0" applyNumberFormat="1" applyFont="1" applyFill="1" applyBorder="1" applyAlignment="1">
      <alignment horizontal="right"/>
    </xf>
    <xf numFmtId="0" fontId="19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164" fontId="6" fillId="8" borderId="3" xfId="0" applyNumberFormat="1" applyFont="1" applyFill="1" applyBorder="1" applyAlignment="1">
      <alignment horizontal="right"/>
    </xf>
    <xf numFmtId="4" fontId="6" fillId="8" borderId="9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 vertical="center" wrapText="1"/>
    </xf>
    <xf numFmtId="4" fontId="20" fillId="8" borderId="3" xfId="0" applyNumberFormat="1" applyFont="1" applyFill="1" applyBorder="1"/>
    <xf numFmtId="0" fontId="7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3" fillId="8" borderId="3" xfId="0" applyNumberFormat="1" applyFont="1" applyFill="1" applyBorder="1" applyAlignment="1">
      <alignment horizontal="right"/>
    </xf>
    <xf numFmtId="164" fontId="22" fillId="5" borderId="16" xfId="1" applyNumberFormat="1" applyFont="1" applyBorder="1" applyAlignment="1">
      <alignment horizontal="center" vertical="center" wrapText="1"/>
    </xf>
    <xf numFmtId="3" fontId="0" fillId="0" borderId="0" xfId="0" applyNumberFormat="1"/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3" fillId="2" borderId="3" xfId="0" applyNumberFormat="1" applyFont="1" applyFill="1" applyBorder="1" applyAlignment="1">
      <alignment horizontal="right" wrapText="1"/>
    </xf>
    <xf numFmtId="164" fontId="3" fillId="0" borderId="3" xfId="0" applyNumberFormat="1" applyFont="1" applyBorder="1" applyAlignment="1">
      <alignment horizontal="right"/>
    </xf>
    <xf numFmtId="164" fontId="3" fillId="6" borderId="3" xfId="0" applyNumberFormat="1" applyFont="1" applyFill="1" applyBorder="1" applyAlignment="1">
      <alignment horizontal="right"/>
    </xf>
    <xf numFmtId="164" fontId="3" fillId="7" borderId="3" xfId="0" applyNumberFormat="1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26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8" fillId="0" borderId="1" xfId="0" quotePrefix="1" applyNumberFormat="1" applyFont="1" applyBorder="1" applyAlignment="1">
      <alignment horizontal="left" vertical="center"/>
    </xf>
    <xf numFmtId="4" fontId="8" fillId="0" borderId="1" xfId="0" quotePrefix="1" applyNumberFormat="1" applyFont="1" applyBorder="1" applyAlignment="1">
      <alignment horizontal="left" vertical="center" wrapText="1"/>
    </xf>
    <xf numFmtId="4" fontId="8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22" fillId="5" borderId="14" xfId="1" applyFont="1" applyBorder="1" applyAlignment="1">
      <alignment horizontal="center" vertical="center" wrapText="1"/>
    </xf>
    <xf numFmtId="0" fontId="22" fillId="5" borderId="15" xfId="1" applyFont="1" applyBorder="1" applyAlignment="1">
      <alignment horizontal="center" vertical="center" wrapText="1"/>
    </xf>
    <xf numFmtId="0" fontId="22" fillId="5" borderId="16" xfId="1" applyFont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23" fillId="8" borderId="8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4" workbookViewId="0">
      <selection activeCell="R18" sqref="R18"/>
    </sheetView>
  </sheetViews>
  <sheetFormatPr defaultRowHeight="15" x14ac:dyDescent="0.25"/>
  <cols>
    <col min="5" max="9" width="25.28515625" customWidth="1"/>
  </cols>
  <sheetData>
    <row r="1" spans="1:11" ht="42" customHeight="1" x14ac:dyDescent="0.25">
      <c r="A1" s="128" t="s">
        <v>154</v>
      </c>
      <c r="B1" s="128"/>
      <c r="C1" s="128"/>
      <c r="D1" s="128"/>
      <c r="E1" s="128"/>
      <c r="F1" s="128"/>
      <c r="G1" s="128"/>
      <c r="H1" s="128"/>
      <c r="I1" s="128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15.75" x14ac:dyDescent="0.25">
      <c r="A3" s="128" t="s">
        <v>15</v>
      </c>
      <c r="B3" s="128"/>
      <c r="C3" s="128"/>
      <c r="D3" s="128"/>
      <c r="E3" s="128"/>
      <c r="F3" s="128"/>
      <c r="G3" s="128"/>
      <c r="H3" s="141"/>
      <c r="I3" s="141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15.75" x14ac:dyDescent="0.25">
      <c r="A5" s="128" t="s">
        <v>39</v>
      </c>
      <c r="B5" s="129"/>
      <c r="C5" s="129"/>
      <c r="D5" s="129"/>
      <c r="E5" s="129"/>
      <c r="F5" s="129"/>
      <c r="G5" s="129"/>
      <c r="H5" s="129"/>
      <c r="I5" s="129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30" t="s">
        <v>27</v>
      </c>
    </row>
    <row r="7" spans="1:11" ht="25.5" x14ac:dyDescent="0.25">
      <c r="A7" s="104"/>
      <c r="B7" s="105"/>
      <c r="C7" s="105"/>
      <c r="D7" s="106"/>
      <c r="E7" s="107"/>
      <c r="F7" s="108" t="s">
        <v>149</v>
      </c>
      <c r="G7" s="108" t="s">
        <v>147</v>
      </c>
      <c r="H7" s="108" t="s">
        <v>35</v>
      </c>
      <c r="I7" s="108" t="s">
        <v>148</v>
      </c>
      <c r="J7" s="109"/>
      <c r="K7" s="109"/>
    </row>
    <row r="8" spans="1:11" x14ac:dyDescent="0.25">
      <c r="A8" s="142" t="s">
        <v>0</v>
      </c>
      <c r="B8" s="143"/>
      <c r="C8" s="143"/>
      <c r="D8" s="143"/>
      <c r="E8" s="144"/>
      <c r="F8" s="110">
        <v>1298663.98</v>
      </c>
      <c r="G8" s="110">
        <f t="shared" ref="G8" si="0">G9+G10</f>
        <v>1330714.08</v>
      </c>
      <c r="H8" s="110">
        <f t="shared" ref="H8:I8" si="1">H9+H10</f>
        <v>1330714.08</v>
      </c>
      <c r="I8" s="110">
        <f t="shared" si="1"/>
        <v>1330714.08</v>
      </c>
      <c r="J8" s="109"/>
      <c r="K8" s="109"/>
    </row>
    <row r="9" spans="1:11" x14ac:dyDescent="0.25">
      <c r="A9" s="145" t="s">
        <v>29</v>
      </c>
      <c r="B9" s="146"/>
      <c r="C9" s="146"/>
      <c r="D9" s="146"/>
      <c r="E9" s="147"/>
      <c r="F9" s="47">
        <v>1298663.98</v>
      </c>
      <c r="G9" s="47">
        <v>1330714.08</v>
      </c>
      <c r="H9" s="47">
        <v>1330714.08</v>
      </c>
      <c r="I9" s="47">
        <v>1330714.08</v>
      </c>
      <c r="J9" s="109"/>
      <c r="K9" s="109"/>
    </row>
    <row r="10" spans="1:11" x14ac:dyDescent="0.25">
      <c r="A10" s="148" t="s">
        <v>30</v>
      </c>
      <c r="B10" s="147"/>
      <c r="C10" s="147"/>
      <c r="D10" s="147"/>
      <c r="E10" s="147"/>
      <c r="F10" s="47"/>
      <c r="G10" s="47"/>
      <c r="H10" s="47"/>
      <c r="I10" s="47"/>
      <c r="J10" s="109"/>
      <c r="K10" s="109"/>
    </row>
    <row r="11" spans="1:11" x14ac:dyDescent="0.25">
      <c r="A11" s="111" t="s">
        <v>1</v>
      </c>
      <c r="B11" s="112"/>
      <c r="C11" s="112"/>
      <c r="D11" s="112"/>
      <c r="E11" s="112"/>
      <c r="F11" s="110">
        <v>1298663.98</v>
      </c>
      <c r="G11" s="110">
        <v>1330714.08</v>
      </c>
      <c r="H11" s="110">
        <v>1330714.08</v>
      </c>
      <c r="I11" s="110">
        <v>1330714.08</v>
      </c>
      <c r="J11" s="109"/>
      <c r="K11" s="109"/>
    </row>
    <row r="12" spans="1:11" x14ac:dyDescent="0.25">
      <c r="A12" s="149" t="s">
        <v>31</v>
      </c>
      <c r="B12" s="146"/>
      <c r="C12" s="146"/>
      <c r="D12" s="146"/>
      <c r="E12" s="146"/>
      <c r="F12" s="47">
        <v>1294404.47</v>
      </c>
      <c r="G12" s="47">
        <v>1325015.94</v>
      </c>
      <c r="H12" s="47">
        <v>1325015.94</v>
      </c>
      <c r="I12" s="47">
        <v>1325015.94</v>
      </c>
      <c r="J12" s="109"/>
      <c r="K12" s="109"/>
    </row>
    <row r="13" spans="1:11" x14ac:dyDescent="0.25">
      <c r="A13" s="148" t="s">
        <v>32</v>
      </c>
      <c r="B13" s="147"/>
      <c r="C13" s="147"/>
      <c r="D13" s="147"/>
      <c r="E13" s="147"/>
      <c r="F13" s="47">
        <v>4259.51</v>
      </c>
      <c r="G13" s="47">
        <v>5698.14</v>
      </c>
      <c r="H13" s="47">
        <v>5698.14</v>
      </c>
      <c r="I13" s="47">
        <v>5698.14</v>
      </c>
      <c r="J13" s="109"/>
      <c r="K13" s="109"/>
    </row>
    <row r="14" spans="1:11" x14ac:dyDescent="0.25">
      <c r="A14" s="150" t="s">
        <v>40</v>
      </c>
      <c r="B14" s="143"/>
      <c r="C14" s="143"/>
      <c r="D14" s="143"/>
      <c r="E14" s="143"/>
      <c r="F14" s="110">
        <f>F8-F11</f>
        <v>0</v>
      </c>
      <c r="G14" s="110">
        <f t="shared" ref="G14" si="2">G8-G11</f>
        <v>0</v>
      </c>
      <c r="H14" s="110">
        <f t="shared" ref="H14:I14" si="3">H8-H11</f>
        <v>0</v>
      </c>
      <c r="I14" s="110">
        <f t="shared" si="3"/>
        <v>0</v>
      </c>
      <c r="J14" s="109"/>
      <c r="K14" s="109"/>
    </row>
    <row r="15" spans="1:11" ht="18" x14ac:dyDescent="0.25">
      <c r="A15" s="113"/>
      <c r="B15" s="114"/>
      <c r="C15" s="114"/>
      <c r="D15" s="114"/>
      <c r="E15" s="114"/>
      <c r="F15" s="114"/>
      <c r="G15" s="114"/>
      <c r="H15" s="115"/>
      <c r="I15" s="115"/>
      <c r="J15" s="109"/>
      <c r="K15" s="109"/>
    </row>
    <row r="16" spans="1:11" ht="15.75" x14ac:dyDescent="0.25">
      <c r="A16" s="151" t="s">
        <v>21</v>
      </c>
      <c r="B16" s="152"/>
      <c r="C16" s="152"/>
      <c r="D16" s="152"/>
      <c r="E16" s="152"/>
      <c r="F16" s="152"/>
      <c r="G16" s="152"/>
      <c r="H16" s="152"/>
      <c r="I16" s="152"/>
      <c r="J16" s="109"/>
      <c r="K16" s="109"/>
    </row>
    <row r="17" spans="1:11" ht="18" x14ac:dyDescent="0.25">
      <c r="A17" s="113"/>
      <c r="B17" s="114"/>
      <c r="C17" s="114"/>
      <c r="D17" s="114"/>
      <c r="E17" s="114"/>
      <c r="F17" s="114"/>
      <c r="G17" s="114"/>
      <c r="H17" s="115"/>
      <c r="I17" s="115"/>
      <c r="J17" s="109"/>
      <c r="K17" s="109"/>
    </row>
    <row r="18" spans="1:11" ht="25.5" x14ac:dyDescent="0.25">
      <c r="A18" s="17"/>
      <c r="B18" s="18"/>
      <c r="C18" s="18"/>
      <c r="D18" s="19"/>
      <c r="E18" s="20"/>
      <c r="F18" s="3" t="s">
        <v>149</v>
      </c>
      <c r="G18" s="3" t="s">
        <v>147</v>
      </c>
      <c r="H18" s="3" t="s">
        <v>35</v>
      </c>
      <c r="I18" s="3" t="s">
        <v>148</v>
      </c>
    </row>
    <row r="19" spans="1:11" x14ac:dyDescent="0.25">
      <c r="A19" s="139" t="s">
        <v>33</v>
      </c>
      <c r="B19" s="140"/>
      <c r="C19" s="140"/>
      <c r="D19" s="140"/>
      <c r="E19" s="140"/>
      <c r="F19" s="22"/>
      <c r="G19" s="22"/>
      <c r="H19" s="22"/>
      <c r="I19" s="31"/>
    </row>
    <row r="20" spans="1:11" x14ac:dyDescent="0.25">
      <c r="A20" s="139" t="s">
        <v>34</v>
      </c>
      <c r="B20" s="140"/>
      <c r="C20" s="140"/>
      <c r="D20" s="140"/>
      <c r="E20" s="140"/>
      <c r="F20" s="22"/>
      <c r="G20" s="22"/>
      <c r="H20" s="22"/>
      <c r="I20" s="31"/>
    </row>
    <row r="21" spans="1:11" x14ac:dyDescent="0.25">
      <c r="A21" s="126" t="s">
        <v>2</v>
      </c>
      <c r="B21" s="127"/>
      <c r="C21" s="127"/>
      <c r="D21" s="127"/>
      <c r="E21" s="127"/>
      <c r="F21" s="21">
        <f>F19-F20</f>
        <v>0</v>
      </c>
      <c r="G21" s="21">
        <f t="shared" ref="G21:I21" si="4">G19-G20</f>
        <v>0</v>
      </c>
      <c r="H21" s="21">
        <f t="shared" si="4"/>
        <v>0</v>
      </c>
      <c r="I21" s="21">
        <f t="shared" si="4"/>
        <v>0</v>
      </c>
    </row>
    <row r="22" spans="1:11" x14ac:dyDescent="0.25">
      <c r="A22" s="126" t="s">
        <v>41</v>
      </c>
      <c r="B22" s="127"/>
      <c r="C22" s="127"/>
      <c r="D22" s="127"/>
      <c r="E22" s="127"/>
      <c r="F22" s="21">
        <f>F14+F21</f>
        <v>0</v>
      </c>
      <c r="G22" s="21">
        <f t="shared" ref="G22:I22" si="5">G14+G21</f>
        <v>0</v>
      </c>
      <c r="H22" s="21">
        <f t="shared" si="5"/>
        <v>0</v>
      </c>
      <c r="I22" s="21">
        <f t="shared" si="5"/>
        <v>0</v>
      </c>
    </row>
    <row r="23" spans="1:11" ht="18" x14ac:dyDescent="0.25">
      <c r="A23" s="13"/>
      <c r="B23" s="14"/>
      <c r="C23" s="14"/>
      <c r="D23" s="14"/>
      <c r="E23" s="14"/>
      <c r="F23" s="14"/>
      <c r="G23" s="14"/>
      <c r="H23" s="15"/>
      <c r="I23" s="15"/>
    </row>
    <row r="24" spans="1:11" ht="15.75" x14ac:dyDescent="0.25">
      <c r="A24" s="128" t="s">
        <v>42</v>
      </c>
      <c r="B24" s="129"/>
      <c r="C24" s="129"/>
      <c r="D24" s="129"/>
      <c r="E24" s="129"/>
      <c r="F24" s="129"/>
      <c r="G24" s="129"/>
      <c r="H24" s="129"/>
      <c r="I24" s="129"/>
    </row>
    <row r="25" spans="1:11" ht="15.75" x14ac:dyDescent="0.25">
      <c r="A25" s="28"/>
      <c r="B25" s="29"/>
      <c r="C25" s="29"/>
      <c r="D25" s="29"/>
      <c r="E25" s="29"/>
      <c r="F25" s="29"/>
      <c r="G25" s="29"/>
      <c r="H25" s="29"/>
      <c r="I25" s="29"/>
    </row>
    <row r="26" spans="1:11" ht="25.5" x14ac:dyDescent="0.25">
      <c r="A26" s="17"/>
      <c r="B26" s="18"/>
      <c r="C26" s="18"/>
      <c r="D26" s="19"/>
      <c r="E26" s="20"/>
      <c r="F26" s="3" t="s">
        <v>149</v>
      </c>
      <c r="G26" s="3" t="s">
        <v>147</v>
      </c>
      <c r="H26" s="3" t="s">
        <v>35</v>
      </c>
      <c r="I26" s="3" t="s">
        <v>148</v>
      </c>
    </row>
    <row r="27" spans="1:11" ht="15" customHeight="1" x14ac:dyDescent="0.25">
      <c r="A27" s="130" t="s">
        <v>43</v>
      </c>
      <c r="B27" s="131"/>
      <c r="C27" s="131"/>
      <c r="D27" s="131"/>
      <c r="E27" s="132"/>
      <c r="F27" s="32">
        <v>0</v>
      </c>
      <c r="G27" s="32">
        <v>0</v>
      </c>
      <c r="H27" s="32">
        <v>0</v>
      </c>
      <c r="I27" s="33">
        <v>0</v>
      </c>
    </row>
    <row r="28" spans="1:11" ht="15" customHeight="1" x14ac:dyDescent="0.25">
      <c r="A28" s="126" t="s">
        <v>44</v>
      </c>
      <c r="B28" s="127"/>
      <c r="C28" s="127"/>
      <c r="D28" s="127"/>
      <c r="E28" s="127"/>
      <c r="F28" s="34"/>
      <c r="G28" s="34">
        <f t="shared" ref="G28:I28" si="6">G22+G27</f>
        <v>0</v>
      </c>
      <c r="H28" s="34">
        <f t="shared" si="6"/>
        <v>0</v>
      </c>
      <c r="I28" s="35">
        <f t="shared" si="6"/>
        <v>0</v>
      </c>
    </row>
    <row r="29" spans="1:11" ht="45" customHeight="1" x14ac:dyDescent="0.25">
      <c r="A29" s="133" t="s">
        <v>45</v>
      </c>
      <c r="B29" s="134"/>
      <c r="C29" s="134"/>
      <c r="D29" s="134"/>
      <c r="E29" s="135"/>
      <c r="F29" s="34"/>
      <c r="G29" s="34">
        <f t="shared" ref="G29:I29" si="7">G14+G21+G27-G28</f>
        <v>0</v>
      </c>
      <c r="H29" s="34">
        <f t="shared" si="7"/>
        <v>0</v>
      </c>
      <c r="I29" s="35">
        <f t="shared" si="7"/>
        <v>0</v>
      </c>
    </row>
    <row r="30" spans="1:11" ht="15.75" x14ac:dyDescent="0.25">
      <c r="A30" s="36"/>
      <c r="B30" s="37"/>
      <c r="C30" s="37"/>
      <c r="D30" s="37"/>
      <c r="E30" s="37"/>
      <c r="F30" s="37"/>
      <c r="G30" s="37"/>
      <c r="H30" s="37"/>
      <c r="I30" s="37"/>
    </row>
    <row r="31" spans="1:11" ht="15.75" x14ac:dyDescent="0.25">
      <c r="A31" s="136" t="s">
        <v>38</v>
      </c>
      <c r="B31" s="136"/>
      <c r="C31" s="136"/>
      <c r="D31" s="136"/>
      <c r="E31" s="136"/>
      <c r="F31" s="136"/>
      <c r="G31" s="136"/>
      <c r="H31" s="136"/>
      <c r="I31" s="136"/>
    </row>
    <row r="32" spans="1:11" ht="18" x14ac:dyDescent="0.25">
      <c r="A32" s="38"/>
      <c r="B32" s="39"/>
      <c r="C32" s="39"/>
      <c r="D32" s="39"/>
      <c r="E32" s="39"/>
      <c r="F32" s="39"/>
      <c r="G32" s="39"/>
      <c r="H32" s="40"/>
      <c r="I32" s="40"/>
    </row>
    <row r="33" spans="1:9" ht="25.5" x14ac:dyDescent="0.25">
      <c r="A33" s="41"/>
      <c r="B33" s="42"/>
      <c r="C33" s="42"/>
      <c r="D33" s="43"/>
      <c r="E33" s="44"/>
      <c r="F33" s="45" t="s">
        <v>149</v>
      </c>
      <c r="G33" s="45" t="s">
        <v>147</v>
      </c>
      <c r="H33" s="45" t="s">
        <v>35</v>
      </c>
      <c r="I33" s="45" t="s">
        <v>148</v>
      </c>
    </row>
    <row r="34" spans="1:9" x14ac:dyDescent="0.25">
      <c r="A34" s="130" t="s">
        <v>43</v>
      </c>
      <c r="B34" s="131"/>
      <c r="C34" s="131"/>
      <c r="D34" s="131"/>
      <c r="E34" s="132"/>
      <c r="F34" s="32">
        <v>0</v>
      </c>
      <c r="G34" s="32">
        <f>F37</f>
        <v>0</v>
      </c>
      <c r="H34" s="32" t="e">
        <f>#REF!</f>
        <v>#REF!</v>
      </c>
      <c r="I34" s="33" t="e">
        <f>H37</f>
        <v>#REF!</v>
      </c>
    </row>
    <row r="35" spans="1:9" ht="28.5" customHeight="1" x14ac:dyDescent="0.25">
      <c r="A35" s="130" t="s">
        <v>46</v>
      </c>
      <c r="B35" s="131"/>
      <c r="C35" s="131"/>
      <c r="D35" s="131"/>
      <c r="E35" s="132"/>
      <c r="F35" s="32">
        <v>0</v>
      </c>
      <c r="G35" s="32">
        <v>0</v>
      </c>
      <c r="H35" s="32">
        <v>0</v>
      </c>
      <c r="I35" s="33">
        <v>0</v>
      </c>
    </row>
    <row r="36" spans="1:9" x14ac:dyDescent="0.25">
      <c r="A36" s="130" t="s">
        <v>47</v>
      </c>
      <c r="B36" s="137"/>
      <c r="C36" s="137"/>
      <c r="D36" s="137"/>
      <c r="E36" s="138"/>
      <c r="F36" s="32">
        <v>0</v>
      </c>
      <c r="G36" s="32">
        <v>0</v>
      </c>
      <c r="H36" s="32">
        <v>0</v>
      </c>
      <c r="I36" s="33">
        <v>0</v>
      </c>
    </row>
    <row r="37" spans="1:9" ht="15" customHeight="1" x14ac:dyDescent="0.25">
      <c r="A37" s="126" t="s">
        <v>44</v>
      </c>
      <c r="B37" s="127"/>
      <c r="C37" s="127"/>
      <c r="D37" s="127"/>
      <c r="E37" s="127"/>
      <c r="F37" s="23">
        <f>F34-F35+F36</f>
        <v>0</v>
      </c>
      <c r="G37" s="23">
        <f t="shared" ref="G37:I37" si="8">G34-G35+G36</f>
        <v>0</v>
      </c>
      <c r="H37" s="23" t="e">
        <f t="shared" si="8"/>
        <v>#REF!</v>
      </c>
      <c r="I37" s="46" t="e">
        <f t="shared" si="8"/>
        <v>#REF!</v>
      </c>
    </row>
    <row r="38" spans="1:9" ht="17.25" customHeight="1" x14ac:dyDescent="0.25"/>
    <row r="39" spans="1:9" x14ac:dyDescent="0.25">
      <c r="A39" s="124" t="s">
        <v>28</v>
      </c>
      <c r="B39" s="125"/>
      <c r="C39" s="125"/>
      <c r="D39" s="125"/>
      <c r="E39" s="125"/>
      <c r="F39" s="125"/>
      <c r="G39" s="125"/>
      <c r="H39" s="125"/>
      <c r="I39" s="125"/>
    </row>
    <row r="40" spans="1:9" ht="9" customHeight="1" x14ac:dyDescent="0.25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workbookViewId="0">
      <selection activeCell="M9" sqref="M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3.5703125" customWidth="1"/>
    <col min="4" max="7" width="25.28515625" customWidth="1"/>
  </cols>
  <sheetData>
    <row r="1" spans="1:7" ht="42" customHeight="1" x14ac:dyDescent="0.25">
      <c r="A1" s="128" t="s">
        <v>154</v>
      </c>
      <c r="B1" s="128"/>
      <c r="C1" s="128"/>
      <c r="D1" s="128"/>
      <c r="E1" s="128"/>
      <c r="F1" s="128"/>
      <c r="G1" s="128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28" t="s">
        <v>15</v>
      </c>
      <c r="B3" s="128"/>
      <c r="C3" s="128"/>
      <c r="D3" s="128"/>
      <c r="E3" s="128"/>
      <c r="F3" s="141"/>
      <c r="G3" s="141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28" t="s">
        <v>4</v>
      </c>
      <c r="B5" s="129"/>
      <c r="C5" s="129"/>
      <c r="D5" s="129"/>
      <c r="E5" s="129"/>
      <c r="F5" s="129"/>
      <c r="G5" s="129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x14ac:dyDescent="0.25">
      <c r="A7" s="128" t="s">
        <v>36</v>
      </c>
      <c r="B7" s="153"/>
      <c r="C7" s="153"/>
      <c r="D7" s="153"/>
      <c r="E7" s="153"/>
      <c r="F7" s="153"/>
      <c r="G7" s="153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2" t="s">
        <v>5</v>
      </c>
      <c r="B9" s="11" t="s">
        <v>6</v>
      </c>
      <c r="C9" s="11" t="s">
        <v>3</v>
      </c>
      <c r="D9" s="11" t="s">
        <v>149</v>
      </c>
      <c r="E9" s="12" t="s">
        <v>150</v>
      </c>
      <c r="F9" s="12" t="s">
        <v>26</v>
      </c>
      <c r="G9" s="12" t="s">
        <v>151</v>
      </c>
    </row>
    <row r="10" spans="1:7" x14ac:dyDescent="0.25">
      <c r="A10" s="89">
        <v>6</v>
      </c>
      <c r="B10" s="89"/>
      <c r="C10" s="89" t="s">
        <v>7</v>
      </c>
      <c r="D10" s="92">
        <v>1298663.98</v>
      </c>
      <c r="E10" s="93">
        <v>1330714.08</v>
      </c>
      <c r="F10" s="93">
        <v>1330714.08</v>
      </c>
      <c r="G10" s="93">
        <v>1330714.08</v>
      </c>
    </row>
    <row r="11" spans="1:7" ht="38.25" x14ac:dyDescent="0.25">
      <c r="A11" s="8"/>
      <c r="B11" s="10">
        <v>636</v>
      </c>
      <c r="C11" s="10" t="s">
        <v>22</v>
      </c>
      <c r="D11" s="94">
        <v>983457.45</v>
      </c>
      <c r="E11" s="95">
        <v>1008747.55</v>
      </c>
      <c r="F11" s="95">
        <v>1008747.55</v>
      </c>
      <c r="G11" s="95">
        <v>1008747.55</v>
      </c>
    </row>
    <row r="12" spans="1:7" ht="15.75" customHeight="1" x14ac:dyDescent="0.25">
      <c r="A12" s="86"/>
      <c r="B12" s="86">
        <v>639</v>
      </c>
      <c r="C12" s="87" t="s">
        <v>138</v>
      </c>
      <c r="D12" s="94">
        <v>44928.800000000003</v>
      </c>
      <c r="E12" s="95">
        <v>34000</v>
      </c>
      <c r="F12" s="95">
        <v>34000</v>
      </c>
      <c r="G12" s="95">
        <v>34000</v>
      </c>
    </row>
    <row r="13" spans="1:7" ht="15.75" customHeight="1" x14ac:dyDescent="0.25">
      <c r="A13" s="86"/>
      <c r="B13" s="86">
        <v>652</v>
      </c>
      <c r="C13" s="87"/>
      <c r="D13" s="94">
        <v>40137.599999999999</v>
      </c>
      <c r="E13" s="95">
        <v>40137.599999999999</v>
      </c>
      <c r="F13" s="95">
        <v>40137.599999999999</v>
      </c>
      <c r="G13" s="95">
        <v>40137.599999999999</v>
      </c>
    </row>
    <row r="14" spans="1:7" ht="15.75" customHeight="1" x14ac:dyDescent="0.25">
      <c r="A14" s="86"/>
      <c r="B14" s="86">
        <v>661</v>
      </c>
      <c r="C14" s="87"/>
      <c r="D14" s="94">
        <v>66738</v>
      </c>
      <c r="E14" s="95">
        <v>66738</v>
      </c>
      <c r="F14" s="95">
        <v>66738</v>
      </c>
      <c r="G14" s="95">
        <v>66738</v>
      </c>
    </row>
    <row r="15" spans="1:7" ht="15.75" customHeight="1" x14ac:dyDescent="0.25">
      <c r="A15" s="86"/>
      <c r="B15" s="86">
        <v>663</v>
      </c>
      <c r="C15" s="87"/>
      <c r="D15" s="94"/>
      <c r="E15" s="95"/>
      <c r="F15" s="95"/>
      <c r="G15" s="95"/>
    </row>
    <row r="16" spans="1:7" ht="15.75" customHeight="1" x14ac:dyDescent="0.25">
      <c r="A16" s="86"/>
      <c r="B16" s="86">
        <v>663</v>
      </c>
      <c r="C16" s="87"/>
      <c r="D16" s="94"/>
      <c r="E16" s="95"/>
      <c r="F16" s="95"/>
      <c r="G16" s="95"/>
    </row>
    <row r="17" spans="1:7" ht="38.25" x14ac:dyDescent="0.25">
      <c r="A17" s="86"/>
      <c r="B17" s="86">
        <v>671</v>
      </c>
      <c r="C17" s="10" t="s">
        <v>139</v>
      </c>
      <c r="D17" s="94">
        <v>132480.93</v>
      </c>
      <c r="E17" s="95">
        <v>132480.93</v>
      </c>
      <c r="F17" s="95">
        <v>132480.93</v>
      </c>
      <c r="G17" s="95">
        <v>132480.93</v>
      </c>
    </row>
    <row r="18" spans="1:7" ht="15.75" customHeight="1" x14ac:dyDescent="0.25">
      <c r="A18" s="86"/>
      <c r="B18" s="86">
        <v>671</v>
      </c>
      <c r="C18" s="10" t="s">
        <v>144</v>
      </c>
      <c r="D18" s="94">
        <v>30000</v>
      </c>
      <c r="E18" s="95">
        <v>30000</v>
      </c>
      <c r="F18" s="95">
        <v>30000</v>
      </c>
      <c r="G18" s="95">
        <v>30000</v>
      </c>
    </row>
    <row r="19" spans="1:7" ht="15.75" customHeight="1" x14ac:dyDescent="0.25">
      <c r="A19" s="86"/>
      <c r="B19" s="86">
        <v>6712</v>
      </c>
      <c r="C19" s="10" t="s">
        <v>143</v>
      </c>
      <c r="D19" s="94">
        <v>921.2</v>
      </c>
      <c r="E19" s="95">
        <v>18610</v>
      </c>
      <c r="F19" s="95">
        <v>18610</v>
      </c>
      <c r="G19" s="95">
        <v>18610</v>
      </c>
    </row>
    <row r="20" spans="1:7" ht="15.75" customHeight="1" x14ac:dyDescent="0.25">
      <c r="A20" s="86"/>
      <c r="B20" s="86">
        <v>67112</v>
      </c>
      <c r="C20" s="10" t="s">
        <v>142</v>
      </c>
      <c r="D20" s="94"/>
      <c r="E20" s="95"/>
      <c r="F20" s="95"/>
      <c r="G20" s="95"/>
    </row>
    <row r="21" spans="1:7" ht="25.5" x14ac:dyDescent="0.25">
      <c r="A21" s="86"/>
      <c r="B21" s="86"/>
      <c r="C21" s="88" t="s">
        <v>140</v>
      </c>
      <c r="D21" s="94"/>
      <c r="E21" s="95"/>
      <c r="F21" s="95"/>
      <c r="G21" s="95"/>
    </row>
    <row r="22" spans="1:7" ht="25.5" x14ac:dyDescent="0.25">
      <c r="A22" s="90">
        <v>7</v>
      </c>
      <c r="B22" s="90"/>
      <c r="C22" s="91" t="s">
        <v>8</v>
      </c>
      <c r="D22" s="96"/>
      <c r="E22" s="97"/>
      <c r="F22" s="97"/>
      <c r="G22" s="97"/>
    </row>
    <row r="23" spans="1:7" ht="38.25" x14ac:dyDescent="0.25">
      <c r="A23" s="10"/>
      <c r="B23" s="10">
        <v>72</v>
      </c>
      <c r="C23" s="16" t="s">
        <v>24</v>
      </c>
      <c r="D23" s="94"/>
      <c r="E23" s="95"/>
      <c r="F23" s="95"/>
      <c r="G23" s="95"/>
    </row>
    <row r="24" spans="1:7" x14ac:dyDescent="0.25">
      <c r="A24" s="10"/>
      <c r="B24" s="10"/>
      <c r="C24" s="87" t="s">
        <v>141</v>
      </c>
      <c r="D24" s="94"/>
      <c r="E24" s="95"/>
      <c r="F24" s="95"/>
      <c r="G24" s="95"/>
    </row>
    <row r="27" spans="1:7" ht="15.75" x14ac:dyDescent="0.25">
      <c r="A27" s="128" t="s">
        <v>37</v>
      </c>
      <c r="B27" s="128"/>
      <c r="C27" s="128"/>
      <c r="D27" s="128"/>
      <c r="E27" s="128"/>
      <c r="F27" s="128"/>
      <c r="G27" s="128"/>
    </row>
    <row r="28" spans="1:7" ht="18" x14ac:dyDescent="0.25">
      <c r="A28" s="4"/>
      <c r="B28" s="4"/>
      <c r="C28" s="4"/>
      <c r="D28" s="4"/>
      <c r="E28" s="4"/>
      <c r="F28" s="5"/>
      <c r="G28" s="5"/>
    </row>
    <row r="29" spans="1:7" ht="25.5" x14ac:dyDescent="0.25">
      <c r="A29" s="12" t="s">
        <v>5</v>
      </c>
      <c r="B29" s="11" t="s">
        <v>6</v>
      </c>
      <c r="C29" s="11" t="s">
        <v>9</v>
      </c>
      <c r="D29" s="11" t="s">
        <v>149</v>
      </c>
      <c r="E29" s="12" t="s">
        <v>150</v>
      </c>
      <c r="F29" s="12" t="s">
        <v>26</v>
      </c>
      <c r="G29" s="12" t="s">
        <v>151</v>
      </c>
    </row>
    <row r="30" spans="1:7" x14ac:dyDescent="0.25">
      <c r="A30" s="26"/>
      <c r="B30" s="27"/>
      <c r="C30" s="25" t="s">
        <v>1</v>
      </c>
      <c r="D30" s="100">
        <v>1298663.98</v>
      </c>
      <c r="E30" s="102">
        <v>1330714.08</v>
      </c>
      <c r="F30" s="102">
        <v>1330714.08</v>
      </c>
      <c r="G30" s="102">
        <v>1330714.08</v>
      </c>
    </row>
    <row r="31" spans="1:7" ht="15.75" customHeight="1" x14ac:dyDescent="0.25">
      <c r="A31" s="8">
        <v>3</v>
      </c>
      <c r="B31" s="8"/>
      <c r="C31" s="8" t="s">
        <v>10</v>
      </c>
      <c r="D31" s="101"/>
      <c r="E31" s="103"/>
      <c r="F31" s="103"/>
      <c r="G31" s="103"/>
    </row>
    <row r="32" spans="1:7" ht="15.75" customHeight="1" x14ac:dyDescent="0.25">
      <c r="A32" s="8"/>
      <c r="B32" s="10">
        <v>31</v>
      </c>
      <c r="C32" s="10" t="s">
        <v>11</v>
      </c>
      <c r="D32" s="101">
        <v>1020099.55</v>
      </c>
      <c r="E32" s="103">
        <v>1053757.55</v>
      </c>
      <c r="F32" s="103">
        <v>1053757.55</v>
      </c>
      <c r="G32" s="103">
        <v>1053757.55</v>
      </c>
    </row>
    <row r="33" spans="1:7" ht="15.75" customHeight="1" x14ac:dyDescent="0.25">
      <c r="A33" s="8"/>
      <c r="B33" s="10">
        <v>32</v>
      </c>
      <c r="C33" s="10" t="s">
        <v>18</v>
      </c>
      <c r="D33" s="101">
        <v>242494.92</v>
      </c>
      <c r="E33" s="103">
        <v>239177.19</v>
      </c>
      <c r="F33" s="103">
        <v>239177.19</v>
      </c>
      <c r="G33" s="103">
        <v>239177.19</v>
      </c>
    </row>
    <row r="34" spans="1:7" ht="15.75" customHeight="1" x14ac:dyDescent="0.25">
      <c r="A34" s="8"/>
      <c r="B34" s="10">
        <v>37</v>
      </c>
      <c r="C34" s="10" t="s">
        <v>146</v>
      </c>
      <c r="D34" s="101">
        <v>30000</v>
      </c>
      <c r="E34" s="103">
        <v>30000</v>
      </c>
      <c r="F34" s="103">
        <v>30000</v>
      </c>
      <c r="G34" s="103">
        <v>30000</v>
      </c>
    </row>
    <row r="35" spans="1:7" ht="15.75" customHeight="1" x14ac:dyDescent="0.25">
      <c r="A35" s="8"/>
      <c r="B35" s="10">
        <v>34</v>
      </c>
      <c r="C35" s="10" t="s">
        <v>145</v>
      </c>
      <c r="D35" s="101">
        <v>1810</v>
      </c>
      <c r="E35" s="103">
        <v>2081.1999999999998</v>
      </c>
      <c r="F35" s="103">
        <v>2081.1999999999998</v>
      </c>
      <c r="G35" s="103">
        <v>2081.1999999999998</v>
      </c>
    </row>
    <row r="36" spans="1:7" ht="15.75" customHeight="1" x14ac:dyDescent="0.25">
      <c r="A36" s="8"/>
      <c r="B36" s="8" t="s">
        <v>23</v>
      </c>
      <c r="C36" s="10"/>
      <c r="D36" s="101"/>
      <c r="E36" s="103"/>
      <c r="F36" s="103"/>
      <c r="G36" s="103"/>
    </row>
    <row r="37" spans="1:7" ht="25.5" x14ac:dyDescent="0.25">
      <c r="A37" s="9">
        <v>4</v>
      </c>
      <c r="B37" s="9"/>
      <c r="C37" s="24" t="s">
        <v>12</v>
      </c>
      <c r="D37" s="101">
        <v>4259.51</v>
      </c>
      <c r="E37" s="103">
        <v>5698.14</v>
      </c>
      <c r="F37" s="103">
        <v>5698.14</v>
      </c>
      <c r="G37" s="103">
        <v>5698.14</v>
      </c>
    </row>
    <row r="38" spans="1:7" ht="38.25" x14ac:dyDescent="0.25">
      <c r="A38" s="10"/>
      <c r="B38" s="10">
        <v>41</v>
      </c>
      <c r="C38" s="16" t="s">
        <v>13</v>
      </c>
      <c r="D38" s="101"/>
      <c r="E38" s="103"/>
      <c r="F38" s="103"/>
      <c r="G38" s="116"/>
    </row>
    <row r="39" spans="1:7" x14ac:dyDescent="0.25">
      <c r="E39" s="109"/>
    </row>
    <row r="40" spans="1:7" x14ac:dyDescent="0.25">
      <c r="D40" s="99"/>
    </row>
  </sheetData>
  <mergeCells count="5">
    <mergeCell ref="A7:G7"/>
    <mergeCell ref="A27:G27"/>
    <mergeCell ref="A1:G1"/>
    <mergeCell ref="A3:G3"/>
    <mergeCell ref="A5:G5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6"/>
  <sheetViews>
    <sheetView tabSelected="1" topLeftCell="B1" workbookViewId="0">
      <pane ySplit="5" topLeftCell="A6" activePane="bottomLeft" state="frozen"/>
      <selection activeCell="A5" sqref="A5"/>
      <selection pane="bottomLeft" activeCell="R17" sqref="R16:R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hidden="1" customWidth="1"/>
    <col min="6" max="6" width="19.140625" style="73" customWidth="1"/>
    <col min="7" max="7" width="20.28515625" customWidth="1"/>
    <col min="8" max="9" width="25.28515625" customWidth="1"/>
  </cols>
  <sheetData>
    <row r="1" spans="1:13" ht="15.75" x14ac:dyDescent="0.25">
      <c r="A1" s="128" t="s">
        <v>25</v>
      </c>
      <c r="B1" s="128"/>
      <c r="C1" s="128"/>
      <c r="D1" s="128"/>
      <c r="E1" s="128"/>
      <c r="F1" s="128"/>
      <c r="G1" s="128"/>
      <c r="H1" s="128"/>
      <c r="I1" s="128"/>
    </row>
    <row r="2" spans="1:13" ht="18" x14ac:dyDescent="0.25">
      <c r="A2" s="4"/>
      <c r="B2" s="4"/>
      <c r="C2" s="4"/>
      <c r="D2" s="4"/>
      <c r="E2" s="4"/>
      <c r="F2" s="72"/>
      <c r="G2" s="4"/>
      <c r="H2" s="5"/>
      <c r="I2" s="5"/>
    </row>
    <row r="3" spans="1:13" ht="15.75" x14ac:dyDescent="0.25">
      <c r="A3" s="128" t="s">
        <v>14</v>
      </c>
      <c r="B3" s="129"/>
      <c r="C3" s="129"/>
      <c r="D3" s="129"/>
      <c r="E3" s="129"/>
      <c r="F3" s="129"/>
      <c r="G3" s="129"/>
      <c r="H3" s="129"/>
      <c r="I3" s="129"/>
    </row>
    <row r="4" spans="1:13" ht="18.75" thickBot="1" x14ac:dyDescent="0.3">
      <c r="A4" s="4"/>
      <c r="B4" s="4"/>
      <c r="C4" s="4"/>
      <c r="D4" s="4"/>
      <c r="E4" s="4"/>
      <c r="F4" s="72"/>
      <c r="G4" s="4"/>
      <c r="H4" s="5"/>
    </row>
    <row r="5" spans="1:13" ht="30.75" thickBot="1" x14ac:dyDescent="0.3">
      <c r="A5" s="163" t="s">
        <v>16</v>
      </c>
      <c r="B5" s="164"/>
      <c r="C5" s="165"/>
      <c r="D5" s="62" t="s">
        <v>17</v>
      </c>
      <c r="E5" s="62" t="s">
        <v>122</v>
      </c>
      <c r="F5" s="98" t="s">
        <v>149</v>
      </c>
      <c r="G5" s="63" t="s">
        <v>147</v>
      </c>
      <c r="H5" s="63" t="s">
        <v>26</v>
      </c>
      <c r="I5" s="64" t="s">
        <v>151</v>
      </c>
    </row>
    <row r="6" spans="1:13" ht="25.5" x14ac:dyDescent="0.25">
      <c r="A6" s="159" t="s">
        <v>19</v>
      </c>
      <c r="B6" s="160"/>
      <c r="C6" s="160"/>
      <c r="D6" s="66" t="s">
        <v>48</v>
      </c>
      <c r="E6" s="56"/>
      <c r="F6" s="78"/>
      <c r="G6" s="56"/>
      <c r="H6" s="56"/>
      <c r="I6" s="79"/>
    </row>
    <row r="7" spans="1:13" x14ac:dyDescent="0.25">
      <c r="A7" s="161" t="s">
        <v>124</v>
      </c>
      <c r="B7" s="162"/>
      <c r="C7" s="162"/>
      <c r="D7" s="59" t="s">
        <v>49</v>
      </c>
      <c r="E7" s="57"/>
      <c r="F7" s="118"/>
      <c r="G7" s="57"/>
      <c r="H7" s="57"/>
      <c r="I7" s="74"/>
    </row>
    <row r="8" spans="1:13" ht="15" customHeight="1" x14ac:dyDescent="0.25">
      <c r="A8" s="166" t="s">
        <v>123</v>
      </c>
      <c r="B8" s="167"/>
      <c r="C8" s="167"/>
      <c r="D8" s="80" t="s">
        <v>50</v>
      </c>
      <c r="E8" s="81"/>
      <c r="F8" s="97"/>
      <c r="G8" s="81"/>
      <c r="H8" s="81"/>
      <c r="I8" s="83"/>
    </row>
    <row r="9" spans="1:13" x14ac:dyDescent="0.25">
      <c r="A9" s="168">
        <v>3</v>
      </c>
      <c r="B9" s="169"/>
      <c r="C9" s="169"/>
      <c r="D9" s="84" t="s">
        <v>51</v>
      </c>
      <c r="E9" s="85"/>
      <c r="F9" s="97">
        <v>983149.55</v>
      </c>
      <c r="G9" s="82">
        <v>1008747.55</v>
      </c>
      <c r="H9" s="82">
        <f t="shared" ref="H9:I9" si="0">SUM(H10:H20)</f>
        <v>1008747.55</v>
      </c>
      <c r="I9" s="82">
        <f t="shared" si="0"/>
        <v>1008747.55</v>
      </c>
    </row>
    <row r="10" spans="1:13" x14ac:dyDescent="0.25">
      <c r="A10" s="161">
        <v>31</v>
      </c>
      <c r="B10" s="162"/>
      <c r="C10" s="162"/>
      <c r="D10" s="59" t="s">
        <v>11</v>
      </c>
      <c r="E10" s="58"/>
      <c r="F10" s="118">
        <f t="shared" ref="F10:F71" si="1">E10/7.5345</f>
        <v>0</v>
      </c>
      <c r="G10" s="57"/>
      <c r="H10" s="57"/>
      <c r="I10" s="57"/>
    </row>
    <row r="11" spans="1:13" ht="15" customHeight="1" x14ac:dyDescent="0.25">
      <c r="A11" s="161">
        <v>311</v>
      </c>
      <c r="B11" s="162"/>
      <c r="C11" s="162"/>
      <c r="D11" s="59" t="s">
        <v>52</v>
      </c>
      <c r="E11" s="58"/>
      <c r="F11" s="118">
        <f t="shared" si="1"/>
        <v>0</v>
      </c>
      <c r="G11" s="57"/>
      <c r="H11" s="57"/>
      <c r="I11" s="57"/>
    </row>
    <row r="12" spans="1:13" ht="14.25" customHeight="1" x14ac:dyDescent="0.25">
      <c r="A12" s="157">
        <v>3111</v>
      </c>
      <c r="B12" s="158"/>
      <c r="C12" s="158"/>
      <c r="D12" s="54" t="s">
        <v>52</v>
      </c>
      <c r="E12" s="50">
        <v>4205931.55</v>
      </c>
      <c r="F12" s="117">
        <v>758789.55</v>
      </c>
      <c r="G12" s="49">
        <v>758789.55</v>
      </c>
      <c r="H12" s="49">
        <f>(G12)</f>
        <v>758789.55</v>
      </c>
      <c r="I12" s="49">
        <f>(G12)</f>
        <v>758789.55</v>
      </c>
    </row>
    <row r="13" spans="1:13" x14ac:dyDescent="0.25">
      <c r="A13" s="157">
        <v>3113</v>
      </c>
      <c r="B13" s="158"/>
      <c r="C13" s="158"/>
      <c r="D13" s="54" t="s">
        <v>53</v>
      </c>
      <c r="E13" s="50">
        <v>106955.05</v>
      </c>
      <c r="F13" s="117">
        <v>11638</v>
      </c>
      <c r="G13" s="49">
        <v>17094</v>
      </c>
      <c r="H13" s="49">
        <f t="shared" ref="H13:H20" si="2">(G13)</f>
        <v>17094</v>
      </c>
      <c r="I13" s="49">
        <f t="shared" ref="I13:I20" si="3">(G13)</f>
        <v>17094</v>
      </c>
    </row>
    <row r="14" spans="1:13" x14ac:dyDescent="0.25">
      <c r="A14" s="157">
        <v>3114</v>
      </c>
      <c r="B14" s="158"/>
      <c r="C14" s="158"/>
      <c r="D14" s="54" t="s">
        <v>54</v>
      </c>
      <c r="E14" s="50">
        <v>289840.45</v>
      </c>
      <c r="F14" s="117">
        <v>51076</v>
      </c>
      <c r="G14" s="49">
        <v>60238</v>
      </c>
      <c r="H14" s="49">
        <f t="shared" si="2"/>
        <v>60238</v>
      </c>
      <c r="I14" s="49">
        <f t="shared" si="3"/>
        <v>60238</v>
      </c>
    </row>
    <row r="15" spans="1:13" x14ac:dyDescent="0.25">
      <c r="A15" s="161">
        <v>312</v>
      </c>
      <c r="B15" s="162"/>
      <c r="C15" s="162"/>
      <c r="D15" s="59" t="s">
        <v>55</v>
      </c>
      <c r="E15" s="58"/>
      <c r="F15" s="118">
        <f t="shared" si="1"/>
        <v>0</v>
      </c>
      <c r="G15" s="57"/>
      <c r="H15" s="49">
        <f t="shared" si="2"/>
        <v>0</v>
      </c>
      <c r="I15" s="49">
        <f t="shared" si="3"/>
        <v>0</v>
      </c>
    </row>
    <row r="16" spans="1:13" x14ac:dyDescent="0.25">
      <c r="A16" s="157">
        <v>3121</v>
      </c>
      <c r="B16" s="158"/>
      <c r="C16" s="158"/>
      <c r="D16" s="54" t="s">
        <v>56</v>
      </c>
      <c r="E16" s="50">
        <v>208777.53</v>
      </c>
      <c r="F16" s="117">
        <v>44110</v>
      </c>
      <c r="G16" s="49">
        <v>44110</v>
      </c>
      <c r="H16" s="49">
        <f t="shared" si="2"/>
        <v>44110</v>
      </c>
      <c r="I16" s="49">
        <f t="shared" si="3"/>
        <v>44110</v>
      </c>
      <c r="M16" s="123"/>
    </row>
    <row r="17" spans="1:9" x14ac:dyDescent="0.25">
      <c r="A17" s="161">
        <v>313</v>
      </c>
      <c r="B17" s="162"/>
      <c r="C17" s="162"/>
      <c r="D17" s="59" t="s">
        <v>57</v>
      </c>
      <c r="E17" s="58"/>
      <c r="F17" s="118">
        <f t="shared" si="1"/>
        <v>0</v>
      </c>
      <c r="G17" s="57"/>
      <c r="H17" s="49">
        <f t="shared" si="2"/>
        <v>0</v>
      </c>
      <c r="I17" s="49">
        <f t="shared" si="3"/>
        <v>0</v>
      </c>
    </row>
    <row r="18" spans="1:9" x14ac:dyDescent="0.25">
      <c r="A18" s="157">
        <v>3132</v>
      </c>
      <c r="B18" s="158"/>
      <c r="C18" s="158"/>
      <c r="D18" s="54" t="s">
        <v>58</v>
      </c>
      <c r="E18" s="50">
        <v>763229.04</v>
      </c>
      <c r="F18" s="117">
        <v>115520</v>
      </c>
      <c r="G18" s="49">
        <v>126500</v>
      </c>
      <c r="H18" s="49">
        <f t="shared" si="2"/>
        <v>126500</v>
      </c>
      <c r="I18" s="49">
        <f t="shared" si="3"/>
        <v>126500</v>
      </c>
    </row>
    <row r="19" spans="1:9" x14ac:dyDescent="0.25">
      <c r="A19" s="157">
        <v>3133</v>
      </c>
      <c r="B19" s="158"/>
      <c r="C19" s="158"/>
      <c r="D19" s="54" t="s">
        <v>59</v>
      </c>
      <c r="E19" s="50">
        <v>15300</v>
      </c>
      <c r="F19" s="117">
        <v>2016</v>
      </c>
      <c r="G19" s="49">
        <v>2016</v>
      </c>
      <c r="H19" s="49">
        <f t="shared" si="2"/>
        <v>2016</v>
      </c>
      <c r="I19" s="49">
        <f t="shared" si="3"/>
        <v>2016</v>
      </c>
    </row>
    <row r="20" spans="1:9" x14ac:dyDescent="0.25">
      <c r="A20" s="161">
        <v>3296</v>
      </c>
      <c r="B20" s="162"/>
      <c r="C20" s="162"/>
      <c r="D20" s="59" t="s">
        <v>60</v>
      </c>
      <c r="E20" s="60">
        <v>58492.37</v>
      </c>
      <c r="F20" s="118"/>
      <c r="G20" s="61"/>
      <c r="H20" s="49">
        <f t="shared" si="2"/>
        <v>0</v>
      </c>
      <c r="I20" s="49">
        <f t="shared" si="3"/>
        <v>0</v>
      </c>
    </row>
    <row r="21" spans="1:9" ht="25.5" x14ac:dyDescent="0.25">
      <c r="A21" s="161" t="s">
        <v>19</v>
      </c>
      <c r="B21" s="162"/>
      <c r="C21" s="162"/>
      <c r="D21" s="59" t="s">
        <v>48</v>
      </c>
      <c r="E21" s="57"/>
      <c r="F21" s="118"/>
      <c r="G21" s="57"/>
      <c r="H21" s="57"/>
      <c r="I21" s="74"/>
    </row>
    <row r="22" spans="1:9" x14ac:dyDescent="0.25">
      <c r="A22" s="161" t="s">
        <v>125</v>
      </c>
      <c r="B22" s="162"/>
      <c r="C22" s="162"/>
      <c r="D22" s="59" t="s">
        <v>49</v>
      </c>
      <c r="E22" s="57"/>
      <c r="F22" s="118"/>
      <c r="G22" s="57"/>
      <c r="H22" s="57"/>
      <c r="I22" s="74"/>
    </row>
    <row r="23" spans="1:9" x14ac:dyDescent="0.25">
      <c r="A23" s="166" t="s">
        <v>152</v>
      </c>
      <c r="B23" s="167"/>
      <c r="C23" s="167"/>
      <c r="D23" s="80" t="s">
        <v>50</v>
      </c>
      <c r="E23" s="81"/>
      <c r="F23" s="97"/>
      <c r="G23" s="81"/>
      <c r="H23" s="81"/>
      <c r="I23" s="83"/>
    </row>
    <row r="24" spans="1:9" x14ac:dyDescent="0.25">
      <c r="A24" s="168">
        <v>3</v>
      </c>
      <c r="B24" s="169"/>
      <c r="C24" s="169"/>
      <c r="D24" s="84" t="s">
        <v>51</v>
      </c>
      <c r="E24" s="81"/>
      <c r="F24" s="97">
        <f>SUM(F25:F53)</f>
        <v>92343.33</v>
      </c>
      <c r="G24" s="82">
        <f t="shared" ref="G24:I24" si="4">SUM(G25:G53)</f>
        <v>94191.440000000017</v>
      </c>
      <c r="H24" s="82">
        <f t="shared" si="4"/>
        <v>94191.440000000017</v>
      </c>
      <c r="I24" s="82">
        <f t="shared" si="4"/>
        <v>94191.440000000017</v>
      </c>
    </row>
    <row r="25" spans="1:9" x14ac:dyDescent="0.25">
      <c r="A25" s="161">
        <v>32</v>
      </c>
      <c r="B25" s="162"/>
      <c r="C25" s="162"/>
      <c r="D25" s="59" t="s">
        <v>18</v>
      </c>
      <c r="E25" s="57"/>
      <c r="F25" s="118">
        <f t="shared" si="1"/>
        <v>0</v>
      </c>
      <c r="G25" s="57"/>
      <c r="H25" s="57"/>
      <c r="I25" s="74"/>
    </row>
    <row r="26" spans="1:9" x14ac:dyDescent="0.25">
      <c r="A26" s="161">
        <v>321</v>
      </c>
      <c r="B26" s="162"/>
      <c r="C26" s="162"/>
      <c r="D26" s="67" t="s">
        <v>61</v>
      </c>
      <c r="E26" s="57"/>
      <c r="F26" s="118">
        <f t="shared" si="1"/>
        <v>0</v>
      </c>
      <c r="G26" s="57"/>
      <c r="H26" s="57"/>
      <c r="I26" s="74"/>
    </row>
    <row r="27" spans="1:9" x14ac:dyDescent="0.25">
      <c r="A27" s="157">
        <v>3211</v>
      </c>
      <c r="B27" s="158"/>
      <c r="C27" s="158"/>
      <c r="D27" s="54" t="s">
        <v>62</v>
      </c>
      <c r="E27" s="49"/>
      <c r="F27" s="117">
        <v>521</v>
      </c>
      <c r="G27" s="49">
        <v>600</v>
      </c>
      <c r="H27" s="49">
        <f>(G27)</f>
        <v>600</v>
      </c>
      <c r="I27" s="75">
        <f>(G27)</f>
        <v>600</v>
      </c>
    </row>
    <row r="28" spans="1:9" x14ac:dyDescent="0.25">
      <c r="A28" s="157">
        <v>3212</v>
      </c>
      <c r="B28" s="158"/>
      <c r="C28" s="158"/>
      <c r="D28" s="54" t="s">
        <v>63</v>
      </c>
      <c r="E28" s="49">
        <v>408715.84</v>
      </c>
      <c r="F28" s="117">
        <v>41772.870000000003</v>
      </c>
      <c r="G28" s="49">
        <v>37960</v>
      </c>
      <c r="H28" s="49">
        <f>(G28)</f>
        <v>37960</v>
      </c>
      <c r="I28" s="75">
        <f>(G28)</f>
        <v>37960</v>
      </c>
    </row>
    <row r="29" spans="1:9" x14ac:dyDescent="0.25">
      <c r="A29" s="161">
        <v>322</v>
      </c>
      <c r="B29" s="162"/>
      <c r="C29" s="162"/>
      <c r="D29" s="59" t="s">
        <v>64</v>
      </c>
      <c r="E29" s="57"/>
      <c r="F29" s="118">
        <f t="shared" si="1"/>
        <v>0</v>
      </c>
      <c r="G29" s="57"/>
      <c r="H29" s="57"/>
      <c r="I29" s="74"/>
    </row>
    <row r="30" spans="1:9" x14ac:dyDescent="0.25">
      <c r="A30" s="157">
        <v>3221</v>
      </c>
      <c r="B30" s="158"/>
      <c r="C30" s="158"/>
      <c r="D30" s="54" t="s">
        <v>65</v>
      </c>
      <c r="E30" s="49">
        <v>27000</v>
      </c>
      <c r="F30" s="117">
        <v>4120</v>
      </c>
      <c r="G30" s="49">
        <v>5289.38</v>
      </c>
      <c r="H30" s="49">
        <f>(G30)</f>
        <v>5289.38</v>
      </c>
      <c r="I30" s="49">
        <f>(H30)</f>
        <v>5289.38</v>
      </c>
    </row>
    <row r="31" spans="1:9" x14ac:dyDescent="0.25">
      <c r="A31" s="157">
        <v>3221</v>
      </c>
      <c r="B31" s="158"/>
      <c r="C31" s="158"/>
      <c r="D31" s="54" t="s">
        <v>66</v>
      </c>
      <c r="E31" s="49"/>
      <c r="F31" s="117">
        <f t="shared" si="1"/>
        <v>0</v>
      </c>
      <c r="G31" s="49"/>
      <c r="H31" s="49"/>
      <c r="I31" s="75"/>
    </row>
    <row r="32" spans="1:9" x14ac:dyDescent="0.25">
      <c r="A32" s="157">
        <v>3222</v>
      </c>
      <c r="B32" s="158"/>
      <c r="C32" s="158"/>
      <c r="D32" s="54" t="s">
        <v>67</v>
      </c>
      <c r="E32" s="49"/>
      <c r="F32" s="117">
        <f t="shared" si="1"/>
        <v>0</v>
      </c>
      <c r="G32" s="49"/>
      <c r="H32" s="49"/>
      <c r="I32" s="75"/>
    </row>
    <row r="33" spans="1:9" x14ac:dyDescent="0.25">
      <c r="A33" s="157">
        <v>3223</v>
      </c>
      <c r="B33" s="158"/>
      <c r="C33" s="158"/>
      <c r="D33" s="54" t="s">
        <v>68</v>
      </c>
      <c r="E33" s="49">
        <v>190120</v>
      </c>
      <c r="F33" s="117">
        <v>30200</v>
      </c>
      <c r="G33" s="49">
        <v>32551</v>
      </c>
      <c r="H33" s="49">
        <f>(G33)</f>
        <v>32551</v>
      </c>
      <c r="I33" s="49">
        <f>(H33)</f>
        <v>32551</v>
      </c>
    </row>
    <row r="34" spans="1:9" x14ac:dyDescent="0.25">
      <c r="A34" s="157">
        <v>3223</v>
      </c>
      <c r="B34" s="158"/>
      <c r="C34" s="158"/>
      <c r="D34" s="54" t="s">
        <v>69</v>
      </c>
      <c r="E34" s="49"/>
      <c r="F34" s="117">
        <f t="shared" si="1"/>
        <v>0</v>
      </c>
      <c r="G34" s="49"/>
      <c r="H34" s="49"/>
      <c r="I34" s="75"/>
    </row>
    <row r="35" spans="1:9" x14ac:dyDescent="0.25">
      <c r="A35" s="157">
        <v>3224</v>
      </c>
      <c r="B35" s="158"/>
      <c r="C35" s="158"/>
      <c r="D35" s="54" t="s">
        <v>70</v>
      </c>
      <c r="E35" s="49">
        <v>8500</v>
      </c>
      <c r="F35" s="117">
        <v>1200</v>
      </c>
      <c r="G35" s="49">
        <v>1200</v>
      </c>
      <c r="H35" s="49">
        <f>(G35)</f>
        <v>1200</v>
      </c>
      <c r="I35" s="49">
        <f>(H35)</f>
        <v>1200</v>
      </c>
    </row>
    <row r="36" spans="1:9" x14ac:dyDescent="0.25">
      <c r="A36" s="157">
        <v>3225</v>
      </c>
      <c r="B36" s="158"/>
      <c r="C36" s="158"/>
      <c r="D36" s="54" t="s">
        <v>71</v>
      </c>
      <c r="E36" s="49"/>
      <c r="F36" s="117">
        <f t="shared" si="1"/>
        <v>0</v>
      </c>
      <c r="G36" s="49"/>
      <c r="H36" s="49"/>
      <c r="I36" s="75"/>
    </row>
    <row r="37" spans="1:9" x14ac:dyDescent="0.25">
      <c r="A37" s="161">
        <v>323</v>
      </c>
      <c r="B37" s="162"/>
      <c r="C37" s="162"/>
      <c r="D37" s="59" t="s">
        <v>72</v>
      </c>
      <c r="E37" s="57"/>
      <c r="F37" s="118">
        <f t="shared" si="1"/>
        <v>0</v>
      </c>
      <c r="G37" s="57"/>
      <c r="H37" s="57"/>
      <c r="I37" s="74"/>
    </row>
    <row r="38" spans="1:9" x14ac:dyDescent="0.25">
      <c r="A38" s="157">
        <v>3231</v>
      </c>
      <c r="B38" s="158"/>
      <c r="C38" s="158"/>
      <c r="D38" s="54" t="s">
        <v>73</v>
      </c>
      <c r="E38" s="49">
        <v>4250</v>
      </c>
      <c r="F38" s="117">
        <v>952</v>
      </c>
      <c r="G38" s="49">
        <v>952</v>
      </c>
      <c r="H38" s="49">
        <f>(G38)</f>
        <v>952</v>
      </c>
      <c r="I38" s="49">
        <f>(H38)</f>
        <v>952</v>
      </c>
    </row>
    <row r="39" spans="1:9" x14ac:dyDescent="0.25">
      <c r="A39" s="157">
        <v>3231</v>
      </c>
      <c r="B39" s="158"/>
      <c r="C39" s="158"/>
      <c r="D39" s="54" t="s">
        <v>74</v>
      </c>
      <c r="E39" s="49"/>
      <c r="F39" s="117">
        <f t="shared" si="1"/>
        <v>0</v>
      </c>
      <c r="G39" s="49"/>
      <c r="H39" s="49"/>
      <c r="I39" s="75"/>
    </row>
    <row r="40" spans="1:9" x14ac:dyDescent="0.25">
      <c r="A40" s="157">
        <v>3231</v>
      </c>
      <c r="B40" s="158"/>
      <c r="C40" s="158"/>
      <c r="D40" s="54" t="s">
        <v>75</v>
      </c>
      <c r="E40" s="49"/>
      <c r="F40" s="117">
        <f t="shared" si="1"/>
        <v>0</v>
      </c>
      <c r="G40" s="49"/>
      <c r="H40" s="49"/>
      <c r="I40" s="75"/>
    </row>
    <row r="41" spans="1:9" ht="25.5" x14ac:dyDescent="0.25">
      <c r="A41" s="157">
        <v>3232</v>
      </c>
      <c r="B41" s="158"/>
      <c r="C41" s="158"/>
      <c r="D41" s="54" t="s">
        <v>76</v>
      </c>
      <c r="E41" s="49">
        <v>33099.39</v>
      </c>
      <c r="F41" s="117">
        <v>5120</v>
      </c>
      <c r="G41" s="49">
        <v>6120</v>
      </c>
      <c r="H41" s="49">
        <f>(G41)</f>
        <v>6120</v>
      </c>
      <c r="I41" s="49">
        <f>(H41)</f>
        <v>6120</v>
      </c>
    </row>
    <row r="42" spans="1:9" x14ac:dyDescent="0.25">
      <c r="A42" s="157">
        <v>3239</v>
      </c>
      <c r="B42" s="158"/>
      <c r="C42" s="158"/>
      <c r="D42" s="54" t="s">
        <v>77</v>
      </c>
      <c r="E42" s="49"/>
      <c r="F42" s="117">
        <f t="shared" si="1"/>
        <v>0</v>
      </c>
      <c r="G42" s="49"/>
      <c r="H42" s="49"/>
      <c r="I42" s="75"/>
    </row>
    <row r="43" spans="1:9" x14ac:dyDescent="0.25">
      <c r="A43" s="157">
        <v>3233</v>
      </c>
      <c r="B43" s="158"/>
      <c r="C43" s="158"/>
      <c r="D43" s="54" t="s">
        <v>78</v>
      </c>
      <c r="E43" s="49"/>
      <c r="F43" s="117">
        <f t="shared" si="1"/>
        <v>0</v>
      </c>
      <c r="G43" s="49"/>
      <c r="H43" s="49"/>
      <c r="I43" s="75"/>
    </row>
    <row r="44" spans="1:9" x14ac:dyDescent="0.25">
      <c r="A44" s="157">
        <v>3234</v>
      </c>
      <c r="B44" s="158"/>
      <c r="C44" s="158"/>
      <c r="D44" s="54" t="s">
        <v>79</v>
      </c>
      <c r="E44" s="49">
        <v>21320</v>
      </c>
      <c r="F44" s="117">
        <v>3144.6</v>
      </c>
      <c r="G44" s="49">
        <v>4184.6000000000004</v>
      </c>
      <c r="H44" s="49">
        <f>(G44)</f>
        <v>4184.6000000000004</v>
      </c>
      <c r="I44" s="49">
        <f>(H44)</f>
        <v>4184.6000000000004</v>
      </c>
    </row>
    <row r="45" spans="1:9" x14ac:dyDescent="0.25">
      <c r="A45" s="157">
        <v>3236</v>
      </c>
      <c r="B45" s="158"/>
      <c r="C45" s="158"/>
      <c r="D45" s="54" t="s">
        <v>80</v>
      </c>
      <c r="E45" s="49">
        <v>17150</v>
      </c>
      <c r="F45" s="117">
        <v>851</v>
      </c>
      <c r="G45" s="49">
        <v>500</v>
      </c>
      <c r="H45" s="49">
        <f>(G45)</f>
        <v>500</v>
      </c>
      <c r="I45" s="49">
        <f>(H45)</f>
        <v>500</v>
      </c>
    </row>
    <row r="46" spans="1:9" x14ac:dyDescent="0.25">
      <c r="A46" s="157">
        <v>3237</v>
      </c>
      <c r="B46" s="158"/>
      <c r="C46" s="158"/>
      <c r="D46" s="54" t="s">
        <v>81</v>
      </c>
      <c r="E46" s="49"/>
      <c r="F46" s="117">
        <f t="shared" si="1"/>
        <v>0</v>
      </c>
      <c r="G46" s="49"/>
      <c r="H46" s="49"/>
      <c r="I46" s="75"/>
    </row>
    <row r="47" spans="1:9" x14ac:dyDescent="0.25">
      <c r="A47" s="157">
        <v>3239</v>
      </c>
      <c r="B47" s="158"/>
      <c r="C47" s="158"/>
      <c r="D47" s="54" t="s">
        <v>82</v>
      </c>
      <c r="E47" s="49">
        <v>10000</v>
      </c>
      <c r="F47" s="117">
        <v>1562</v>
      </c>
      <c r="G47" s="49">
        <v>1784.6</v>
      </c>
      <c r="H47" s="49">
        <f>(G47)</f>
        <v>1784.6</v>
      </c>
      <c r="I47" s="49">
        <f>(H47)</f>
        <v>1784.6</v>
      </c>
    </row>
    <row r="48" spans="1:9" x14ac:dyDescent="0.25">
      <c r="A48" s="161">
        <v>329</v>
      </c>
      <c r="B48" s="162"/>
      <c r="C48" s="162"/>
      <c r="D48" s="59" t="s">
        <v>83</v>
      </c>
      <c r="E48" s="57"/>
      <c r="F48" s="118">
        <f t="shared" si="1"/>
        <v>0</v>
      </c>
      <c r="G48" s="57"/>
      <c r="H48" s="57"/>
      <c r="I48" s="74"/>
    </row>
    <row r="49" spans="1:9" x14ac:dyDescent="0.25">
      <c r="A49" s="157">
        <v>3292</v>
      </c>
      <c r="B49" s="158"/>
      <c r="C49" s="158"/>
      <c r="D49" s="54" t="s">
        <v>84</v>
      </c>
      <c r="E49" s="49">
        <v>7727.87</v>
      </c>
      <c r="F49" s="117">
        <v>1449.86</v>
      </c>
      <c r="G49" s="49">
        <v>1449.86</v>
      </c>
      <c r="H49" s="49">
        <f>(G49)</f>
        <v>1449.86</v>
      </c>
      <c r="I49" s="49">
        <f>(H49)</f>
        <v>1449.86</v>
      </c>
    </row>
    <row r="50" spans="1:9" x14ac:dyDescent="0.25">
      <c r="A50" s="161">
        <v>34</v>
      </c>
      <c r="B50" s="162"/>
      <c r="C50" s="162"/>
      <c r="D50" s="59" t="s">
        <v>85</v>
      </c>
      <c r="E50" s="57"/>
      <c r="F50" s="118">
        <f t="shared" si="1"/>
        <v>0</v>
      </c>
      <c r="G50" s="57"/>
      <c r="H50" s="57"/>
      <c r="I50" s="74"/>
    </row>
    <row r="51" spans="1:9" x14ac:dyDescent="0.25">
      <c r="A51" s="161">
        <v>343</v>
      </c>
      <c r="B51" s="162"/>
      <c r="C51" s="162"/>
      <c r="D51" s="59" t="s">
        <v>86</v>
      </c>
      <c r="E51" s="57"/>
      <c r="F51" s="118">
        <f t="shared" si="1"/>
        <v>0</v>
      </c>
      <c r="G51" s="57"/>
      <c r="H51" s="57"/>
      <c r="I51" s="74"/>
    </row>
    <row r="52" spans="1:9" x14ac:dyDescent="0.25">
      <c r="A52" s="157">
        <v>3431</v>
      </c>
      <c r="B52" s="158"/>
      <c r="C52" s="158"/>
      <c r="D52" s="54" t="s">
        <v>86</v>
      </c>
      <c r="E52" s="49">
        <v>12400</v>
      </c>
      <c r="F52" s="117">
        <v>1450</v>
      </c>
      <c r="G52" s="49">
        <v>1600</v>
      </c>
      <c r="H52" s="49">
        <f>(G52)</f>
        <v>1600</v>
      </c>
      <c r="I52" s="49">
        <f>(H52)</f>
        <v>1600</v>
      </c>
    </row>
    <row r="53" spans="1:9" x14ac:dyDescent="0.25">
      <c r="A53" s="157">
        <v>3431</v>
      </c>
      <c r="B53" s="158"/>
      <c r="C53" s="158"/>
      <c r="D53" s="54" t="s">
        <v>87</v>
      </c>
      <c r="E53" s="49"/>
      <c r="F53" s="117">
        <f t="shared" si="1"/>
        <v>0</v>
      </c>
      <c r="G53" s="49"/>
      <c r="H53" s="49"/>
      <c r="I53" s="75"/>
    </row>
    <row r="54" spans="1:9" ht="25.5" x14ac:dyDescent="0.25">
      <c r="A54" s="168">
        <v>4</v>
      </c>
      <c r="B54" s="169"/>
      <c r="C54" s="169"/>
      <c r="D54" s="84" t="s">
        <v>88</v>
      </c>
      <c r="E54" s="81"/>
      <c r="F54" s="97">
        <f>SUM(F55:F62)</f>
        <v>0</v>
      </c>
      <c r="G54" s="82">
        <f t="shared" ref="G54:I54" si="5">SUM(G55:G62)</f>
        <v>0</v>
      </c>
      <c r="H54" s="82">
        <f t="shared" si="5"/>
        <v>0</v>
      </c>
      <c r="I54" s="82">
        <f t="shared" si="5"/>
        <v>0</v>
      </c>
    </row>
    <row r="55" spans="1:9" ht="38.25" x14ac:dyDescent="0.25">
      <c r="A55" s="161">
        <v>42</v>
      </c>
      <c r="B55" s="162"/>
      <c r="C55" s="162"/>
      <c r="D55" s="59" t="s">
        <v>89</v>
      </c>
      <c r="E55" s="57"/>
      <c r="F55" s="118">
        <f t="shared" si="1"/>
        <v>0</v>
      </c>
      <c r="G55" s="57"/>
      <c r="H55" s="57"/>
      <c r="I55" s="74"/>
    </row>
    <row r="56" spans="1:9" x14ac:dyDescent="0.25">
      <c r="A56" s="161">
        <v>421</v>
      </c>
      <c r="B56" s="162"/>
      <c r="C56" s="162"/>
      <c r="D56" s="59" t="s">
        <v>90</v>
      </c>
      <c r="E56" s="57"/>
      <c r="F56" s="118">
        <f t="shared" si="1"/>
        <v>0</v>
      </c>
      <c r="G56" s="57"/>
      <c r="H56" s="57"/>
      <c r="I56" s="74"/>
    </row>
    <row r="57" spans="1:9" x14ac:dyDescent="0.25">
      <c r="A57" s="157">
        <v>4221</v>
      </c>
      <c r="B57" s="158"/>
      <c r="C57" s="158"/>
      <c r="D57" s="54" t="s">
        <v>91</v>
      </c>
      <c r="E57" s="49"/>
      <c r="F57" s="117">
        <f t="shared" si="1"/>
        <v>0</v>
      </c>
      <c r="G57" s="49"/>
      <c r="H57" s="49"/>
      <c r="I57" s="75"/>
    </row>
    <row r="58" spans="1:9" ht="25.5" x14ac:dyDescent="0.25">
      <c r="A58" s="157">
        <v>4241</v>
      </c>
      <c r="B58" s="158"/>
      <c r="C58" s="158"/>
      <c r="D58" s="54" t="s">
        <v>92</v>
      </c>
      <c r="E58" s="49"/>
      <c r="F58" s="117">
        <f t="shared" si="1"/>
        <v>0</v>
      </c>
      <c r="G58" s="49"/>
      <c r="H58" s="49"/>
      <c r="I58" s="75"/>
    </row>
    <row r="59" spans="1:9" ht="25.5" x14ac:dyDescent="0.25">
      <c r="A59" s="161">
        <v>45</v>
      </c>
      <c r="B59" s="162"/>
      <c r="C59" s="162"/>
      <c r="D59" s="59" t="s">
        <v>93</v>
      </c>
      <c r="E59" s="57"/>
      <c r="F59" s="118">
        <f t="shared" si="1"/>
        <v>0</v>
      </c>
      <c r="G59" s="57"/>
      <c r="H59" s="57"/>
      <c r="I59" s="74"/>
    </row>
    <row r="60" spans="1:9" ht="25.5" x14ac:dyDescent="0.25">
      <c r="A60" s="161">
        <v>451</v>
      </c>
      <c r="B60" s="162"/>
      <c r="C60" s="162"/>
      <c r="D60" s="59" t="s">
        <v>94</v>
      </c>
      <c r="E60" s="57"/>
      <c r="F60" s="118">
        <f t="shared" si="1"/>
        <v>0</v>
      </c>
      <c r="G60" s="57"/>
      <c r="H60" s="57"/>
      <c r="I60" s="74"/>
    </row>
    <row r="61" spans="1:9" ht="25.5" x14ac:dyDescent="0.25">
      <c r="A61" s="157">
        <v>4511</v>
      </c>
      <c r="B61" s="158"/>
      <c r="C61" s="158"/>
      <c r="D61" s="54" t="s">
        <v>94</v>
      </c>
      <c r="E61" s="49">
        <v>39976.21</v>
      </c>
      <c r="F61" s="117"/>
      <c r="G61" s="49"/>
      <c r="H61" s="49">
        <f>(G61)</f>
        <v>0</v>
      </c>
      <c r="I61" s="49">
        <f>(H61)</f>
        <v>0</v>
      </c>
    </row>
    <row r="62" spans="1:9" x14ac:dyDescent="0.25">
      <c r="A62" s="161" t="s">
        <v>126</v>
      </c>
      <c r="B62" s="162"/>
      <c r="C62" s="162"/>
      <c r="D62" s="59" t="s">
        <v>95</v>
      </c>
      <c r="E62" s="57"/>
      <c r="F62" s="118">
        <f t="shared" si="1"/>
        <v>0</v>
      </c>
      <c r="G62" s="57"/>
      <c r="H62" s="57"/>
      <c r="I62" s="74"/>
    </row>
    <row r="63" spans="1:9" x14ac:dyDescent="0.25">
      <c r="A63" s="170" t="s">
        <v>137</v>
      </c>
      <c r="B63" s="171"/>
      <c r="C63" s="172"/>
      <c r="D63" s="84"/>
      <c r="E63" s="81"/>
      <c r="F63" s="97"/>
      <c r="G63" s="81"/>
      <c r="H63" s="81"/>
      <c r="I63" s="83"/>
    </row>
    <row r="64" spans="1:9" x14ac:dyDescent="0.25">
      <c r="A64" s="168">
        <v>3</v>
      </c>
      <c r="B64" s="169"/>
      <c r="C64" s="169"/>
      <c r="D64" s="84" t="s">
        <v>51</v>
      </c>
      <c r="E64" s="81"/>
      <c r="F64" s="97">
        <v>30000</v>
      </c>
      <c r="G64" s="82">
        <v>30000</v>
      </c>
      <c r="H64" s="82">
        <v>30000</v>
      </c>
      <c r="I64" s="82">
        <v>30000</v>
      </c>
    </row>
    <row r="65" spans="1:9" x14ac:dyDescent="0.25">
      <c r="A65" s="161">
        <v>32</v>
      </c>
      <c r="B65" s="162"/>
      <c r="C65" s="162"/>
      <c r="D65" s="59" t="s">
        <v>18</v>
      </c>
      <c r="E65" s="57"/>
      <c r="F65" s="118">
        <f t="shared" si="1"/>
        <v>0</v>
      </c>
      <c r="G65" s="57"/>
      <c r="H65" s="57"/>
      <c r="I65" s="74"/>
    </row>
    <row r="66" spans="1:9" x14ac:dyDescent="0.25">
      <c r="A66" s="161">
        <v>321</v>
      </c>
      <c r="B66" s="162"/>
      <c r="C66" s="162"/>
      <c r="D66" s="59" t="s">
        <v>62</v>
      </c>
      <c r="E66" s="57"/>
      <c r="F66" s="118">
        <f t="shared" si="1"/>
        <v>0</v>
      </c>
      <c r="G66" s="57"/>
      <c r="H66" s="57"/>
      <c r="I66" s="74"/>
    </row>
    <row r="67" spans="1:9" x14ac:dyDescent="0.25">
      <c r="A67" s="157">
        <v>3211</v>
      </c>
      <c r="B67" s="158"/>
      <c r="C67" s="158"/>
      <c r="D67" s="54" t="s">
        <v>96</v>
      </c>
      <c r="E67" s="49"/>
      <c r="F67" s="117">
        <f t="shared" si="1"/>
        <v>0</v>
      </c>
      <c r="G67" s="49"/>
      <c r="H67" s="49"/>
      <c r="I67" s="75"/>
    </row>
    <row r="68" spans="1:9" x14ac:dyDescent="0.25">
      <c r="A68" s="161">
        <v>322</v>
      </c>
      <c r="B68" s="162"/>
      <c r="C68" s="162"/>
      <c r="D68" s="59" t="s">
        <v>64</v>
      </c>
      <c r="E68" s="57"/>
      <c r="F68" s="118">
        <f t="shared" si="1"/>
        <v>0</v>
      </c>
      <c r="G68" s="57"/>
      <c r="H68" s="57"/>
      <c r="I68" s="74"/>
    </row>
    <row r="69" spans="1:9" x14ac:dyDescent="0.25">
      <c r="A69" s="157">
        <v>3222</v>
      </c>
      <c r="B69" s="158"/>
      <c r="C69" s="158"/>
      <c r="D69" s="54" t="s">
        <v>97</v>
      </c>
      <c r="E69" s="49"/>
      <c r="F69" s="117">
        <f t="shared" si="1"/>
        <v>0</v>
      </c>
      <c r="G69" s="49"/>
      <c r="H69" s="49"/>
      <c r="I69" s="75"/>
    </row>
    <row r="70" spans="1:9" x14ac:dyDescent="0.25">
      <c r="A70" s="161">
        <v>323</v>
      </c>
      <c r="B70" s="162"/>
      <c r="C70" s="162"/>
      <c r="D70" s="59" t="s">
        <v>72</v>
      </c>
      <c r="E70" s="57"/>
      <c r="F70" s="118">
        <f t="shared" si="1"/>
        <v>0</v>
      </c>
      <c r="G70" s="57"/>
      <c r="H70" s="57"/>
      <c r="I70" s="74"/>
    </row>
    <row r="71" spans="1:9" x14ac:dyDescent="0.25">
      <c r="A71" s="157">
        <v>3231</v>
      </c>
      <c r="B71" s="158"/>
      <c r="C71" s="158"/>
      <c r="D71" s="54" t="s">
        <v>98</v>
      </c>
      <c r="E71" s="49"/>
      <c r="F71" s="117">
        <f t="shared" si="1"/>
        <v>0</v>
      </c>
      <c r="G71" s="49"/>
      <c r="H71" s="49"/>
      <c r="I71" s="75"/>
    </row>
    <row r="72" spans="1:9" x14ac:dyDescent="0.25">
      <c r="A72" s="173">
        <v>372</v>
      </c>
      <c r="B72" s="174"/>
      <c r="C72" s="174"/>
      <c r="D72" s="53" t="s">
        <v>99</v>
      </c>
      <c r="E72" s="47"/>
      <c r="F72" s="117">
        <f t="shared" ref="F72:F134" si="6">E72/7.5345</f>
        <v>0</v>
      </c>
      <c r="G72" s="47"/>
      <c r="H72" s="47"/>
      <c r="I72" s="76"/>
    </row>
    <row r="73" spans="1:9" x14ac:dyDescent="0.25">
      <c r="A73" s="157">
        <v>3722</v>
      </c>
      <c r="B73" s="158"/>
      <c r="C73" s="158"/>
      <c r="D73" s="54" t="s">
        <v>100</v>
      </c>
      <c r="E73" s="49">
        <v>317190.59999999998</v>
      </c>
      <c r="F73" s="117">
        <v>30000</v>
      </c>
      <c r="G73" s="49">
        <v>30000</v>
      </c>
      <c r="H73" s="49">
        <f>(G73)</f>
        <v>30000</v>
      </c>
      <c r="I73" s="49">
        <f>(H73)</f>
        <v>30000</v>
      </c>
    </row>
    <row r="74" spans="1:9" x14ac:dyDescent="0.25">
      <c r="A74" s="173" t="s">
        <v>133</v>
      </c>
      <c r="B74" s="174"/>
      <c r="C74" s="174"/>
      <c r="D74" s="53" t="s">
        <v>101</v>
      </c>
      <c r="E74" s="47"/>
      <c r="F74" s="117">
        <f t="shared" si="6"/>
        <v>0</v>
      </c>
      <c r="G74" s="47"/>
      <c r="H74" s="47"/>
      <c r="I74" s="76"/>
    </row>
    <row r="75" spans="1:9" x14ac:dyDescent="0.25">
      <c r="A75" s="154" t="s">
        <v>134</v>
      </c>
      <c r="B75" s="155"/>
      <c r="C75" s="156"/>
      <c r="D75" s="53"/>
      <c r="E75" s="47"/>
      <c r="F75" s="117"/>
      <c r="G75" s="47"/>
      <c r="H75" s="47"/>
      <c r="I75" s="76"/>
    </row>
    <row r="76" spans="1:9" x14ac:dyDescent="0.25">
      <c r="A76" s="173">
        <v>3</v>
      </c>
      <c r="B76" s="174"/>
      <c r="C76" s="174"/>
      <c r="D76" s="53" t="s">
        <v>51</v>
      </c>
      <c r="E76" s="47">
        <v>229557.82</v>
      </c>
      <c r="F76" s="122">
        <v>44550</v>
      </c>
      <c r="G76" s="47">
        <v>52610</v>
      </c>
      <c r="H76" s="47">
        <f>(G76)</f>
        <v>52610</v>
      </c>
      <c r="I76" s="47">
        <f>(H76)</f>
        <v>52610</v>
      </c>
    </row>
    <row r="77" spans="1:9" x14ac:dyDescent="0.25">
      <c r="A77" s="173">
        <v>31</v>
      </c>
      <c r="B77" s="174"/>
      <c r="C77" s="174"/>
      <c r="D77" s="53" t="s">
        <v>102</v>
      </c>
      <c r="E77" s="47"/>
      <c r="F77" s="117">
        <f t="shared" si="6"/>
        <v>0</v>
      </c>
      <c r="G77" s="47"/>
      <c r="H77" s="47"/>
      <c r="I77" s="76"/>
    </row>
    <row r="78" spans="1:9" x14ac:dyDescent="0.25">
      <c r="A78" s="173">
        <v>311</v>
      </c>
      <c r="B78" s="174"/>
      <c r="C78" s="174"/>
      <c r="D78" s="53" t="s">
        <v>52</v>
      </c>
      <c r="E78" s="47"/>
      <c r="F78" s="117">
        <f t="shared" si="6"/>
        <v>0</v>
      </c>
      <c r="G78" s="47"/>
      <c r="H78" s="47"/>
      <c r="I78" s="76"/>
    </row>
    <row r="79" spans="1:9" x14ac:dyDescent="0.25">
      <c r="A79" s="157">
        <v>3111</v>
      </c>
      <c r="B79" s="158"/>
      <c r="C79" s="158"/>
      <c r="D79" s="54" t="s">
        <v>52</v>
      </c>
      <c r="E79" s="49">
        <v>164157.82</v>
      </c>
      <c r="F79" s="117">
        <v>28550</v>
      </c>
      <c r="G79" s="49">
        <v>33200</v>
      </c>
      <c r="H79" s="49">
        <f>(G79)</f>
        <v>33200</v>
      </c>
      <c r="I79" s="49">
        <f>(H79)</f>
        <v>33200</v>
      </c>
    </row>
    <row r="80" spans="1:9" x14ac:dyDescent="0.25">
      <c r="A80" s="173">
        <v>312</v>
      </c>
      <c r="B80" s="174"/>
      <c r="C80" s="174"/>
      <c r="D80" s="53" t="s">
        <v>56</v>
      </c>
      <c r="E80" s="47"/>
      <c r="F80" s="117">
        <f t="shared" si="6"/>
        <v>0</v>
      </c>
      <c r="G80" s="47"/>
      <c r="H80" s="47"/>
      <c r="I80" s="76"/>
    </row>
    <row r="81" spans="1:9" x14ac:dyDescent="0.25">
      <c r="A81" s="157">
        <v>3121</v>
      </c>
      <c r="B81" s="158"/>
      <c r="C81" s="158"/>
      <c r="D81" s="54" t="s">
        <v>56</v>
      </c>
      <c r="E81" s="49">
        <v>14256.9</v>
      </c>
      <c r="F81" s="117">
        <v>3000</v>
      </c>
      <c r="G81" s="49">
        <v>7560</v>
      </c>
      <c r="H81" s="49">
        <f>(G81)</f>
        <v>7560</v>
      </c>
      <c r="I81" s="49">
        <f>(H81)</f>
        <v>7560</v>
      </c>
    </row>
    <row r="82" spans="1:9" x14ac:dyDescent="0.25">
      <c r="A82" s="173">
        <v>313</v>
      </c>
      <c r="B82" s="174"/>
      <c r="C82" s="174"/>
      <c r="D82" s="53" t="s">
        <v>57</v>
      </c>
      <c r="E82" s="47"/>
      <c r="F82" s="117">
        <f t="shared" si="6"/>
        <v>0</v>
      </c>
      <c r="G82" s="47"/>
      <c r="H82" s="47"/>
      <c r="I82" s="76"/>
    </row>
    <row r="83" spans="1:9" x14ac:dyDescent="0.25">
      <c r="A83" s="157">
        <v>3132</v>
      </c>
      <c r="B83" s="158"/>
      <c r="C83" s="158"/>
      <c r="D83" s="54" t="s">
        <v>58</v>
      </c>
      <c r="E83" s="49">
        <v>27086.1</v>
      </c>
      <c r="F83" s="117">
        <v>5400</v>
      </c>
      <c r="G83" s="49">
        <v>4350</v>
      </c>
      <c r="H83" s="49">
        <f>(G83)</f>
        <v>4350</v>
      </c>
      <c r="I83" s="49">
        <f>(H83)</f>
        <v>4350</v>
      </c>
    </row>
    <row r="84" spans="1:9" x14ac:dyDescent="0.25">
      <c r="A84" s="157">
        <v>3133</v>
      </c>
      <c r="B84" s="158"/>
      <c r="C84" s="158"/>
      <c r="D84" s="54" t="s">
        <v>103</v>
      </c>
      <c r="E84" s="49"/>
      <c r="F84" s="117">
        <f t="shared" si="6"/>
        <v>0</v>
      </c>
      <c r="G84" s="49"/>
      <c r="H84" s="49"/>
      <c r="I84" s="75"/>
    </row>
    <row r="85" spans="1:9" x14ac:dyDescent="0.25">
      <c r="A85" s="173">
        <v>32</v>
      </c>
      <c r="B85" s="174"/>
      <c r="C85" s="174"/>
      <c r="D85" s="53" t="s">
        <v>18</v>
      </c>
      <c r="E85" s="47"/>
      <c r="F85" s="117">
        <f t="shared" si="6"/>
        <v>0</v>
      </c>
      <c r="G85" s="47"/>
      <c r="H85" s="47"/>
      <c r="I85" s="76"/>
    </row>
    <row r="86" spans="1:9" x14ac:dyDescent="0.25">
      <c r="A86" s="173">
        <v>321</v>
      </c>
      <c r="B86" s="174"/>
      <c r="C86" s="174"/>
      <c r="D86" s="53" t="s">
        <v>62</v>
      </c>
      <c r="E86" s="47"/>
      <c r="F86" s="117">
        <f t="shared" si="6"/>
        <v>0</v>
      </c>
      <c r="G86" s="47"/>
      <c r="H86" s="47"/>
      <c r="I86" s="76"/>
    </row>
    <row r="87" spans="1:9" x14ac:dyDescent="0.25">
      <c r="A87" s="157">
        <v>3211</v>
      </c>
      <c r="B87" s="158"/>
      <c r="C87" s="158"/>
      <c r="D87" s="54" t="s">
        <v>62</v>
      </c>
      <c r="E87" s="49">
        <v>24057</v>
      </c>
      <c r="F87" s="117">
        <v>7600</v>
      </c>
      <c r="G87" s="49">
        <v>7500</v>
      </c>
      <c r="H87" s="49">
        <f>(G87)</f>
        <v>7500</v>
      </c>
      <c r="I87" s="49">
        <f>(H87)</f>
        <v>7500</v>
      </c>
    </row>
    <row r="88" spans="1:9" x14ac:dyDescent="0.25">
      <c r="A88" s="173">
        <v>322</v>
      </c>
      <c r="B88" s="174"/>
      <c r="C88" s="174"/>
      <c r="D88" s="53" t="s">
        <v>64</v>
      </c>
      <c r="E88" s="47"/>
      <c r="F88" s="117">
        <f t="shared" si="6"/>
        <v>0</v>
      </c>
      <c r="G88" s="47"/>
      <c r="H88" s="47"/>
      <c r="I88" s="76"/>
    </row>
    <row r="89" spans="1:9" x14ac:dyDescent="0.25">
      <c r="A89" s="157">
        <v>3222</v>
      </c>
      <c r="B89" s="158"/>
      <c r="C89" s="158"/>
      <c r="D89" s="54" t="s">
        <v>97</v>
      </c>
      <c r="E89" s="49"/>
      <c r="F89" s="117">
        <f t="shared" si="6"/>
        <v>0</v>
      </c>
      <c r="G89" s="49"/>
      <c r="H89" s="49"/>
      <c r="I89" s="75"/>
    </row>
    <row r="90" spans="1:9" x14ac:dyDescent="0.25">
      <c r="A90" s="173">
        <v>323</v>
      </c>
      <c r="B90" s="174"/>
      <c r="C90" s="174"/>
      <c r="D90" s="53" t="s">
        <v>72</v>
      </c>
      <c r="E90" s="47"/>
      <c r="F90" s="117">
        <f t="shared" si="6"/>
        <v>0</v>
      </c>
      <c r="G90" s="47"/>
      <c r="H90" s="47"/>
      <c r="I90" s="76"/>
    </row>
    <row r="91" spans="1:9" x14ac:dyDescent="0.25">
      <c r="A91" s="157">
        <v>3231</v>
      </c>
      <c r="B91" s="158"/>
      <c r="C91" s="158"/>
      <c r="D91" s="54" t="s">
        <v>104</v>
      </c>
      <c r="E91" s="49"/>
      <c r="F91" s="117">
        <f t="shared" si="6"/>
        <v>0</v>
      </c>
      <c r="G91" s="49"/>
      <c r="H91" s="49"/>
      <c r="I91" s="75"/>
    </row>
    <row r="92" spans="1:9" ht="25.5" x14ac:dyDescent="0.25">
      <c r="A92" s="173">
        <v>329</v>
      </c>
      <c r="B92" s="174"/>
      <c r="C92" s="174"/>
      <c r="D92" s="53" t="s">
        <v>105</v>
      </c>
      <c r="E92" s="47"/>
      <c r="F92" s="117">
        <f t="shared" si="6"/>
        <v>0</v>
      </c>
      <c r="G92" s="47"/>
      <c r="H92" s="47"/>
      <c r="I92" s="76"/>
    </row>
    <row r="93" spans="1:9" ht="25.5" x14ac:dyDescent="0.25">
      <c r="A93" s="157">
        <v>3299</v>
      </c>
      <c r="B93" s="158"/>
      <c r="C93" s="158"/>
      <c r="D93" s="54" t="s">
        <v>105</v>
      </c>
      <c r="E93" s="49"/>
      <c r="F93" s="117">
        <f t="shared" si="6"/>
        <v>0</v>
      </c>
      <c r="G93" s="49"/>
      <c r="H93" s="49"/>
      <c r="I93" s="75"/>
    </row>
    <row r="94" spans="1:9" x14ac:dyDescent="0.25">
      <c r="A94" s="173">
        <v>34</v>
      </c>
      <c r="B94" s="174"/>
      <c r="C94" s="174"/>
      <c r="D94" s="53" t="s">
        <v>85</v>
      </c>
      <c r="E94" s="47"/>
      <c r="F94" s="117">
        <f t="shared" si="6"/>
        <v>0</v>
      </c>
      <c r="G94" s="47"/>
      <c r="H94" s="47"/>
      <c r="I94" s="76"/>
    </row>
    <row r="95" spans="1:9" x14ac:dyDescent="0.25">
      <c r="A95" s="173">
        <v>343</v>
      </c>
      <c r="B95" s="174"/>
      <c r="C95" s="174"/>
      <c r="D95" s="53" t="s">
        <v>86</v>
      </c>
      <c r="E95" s="47"/>
      <c r="F95" s="117">
        <f t="shared" si="6"/>
        <v>0</v>
      </c>
      <c r="G95" s="47"/>
      <c r="H95" s="47"/>
      <c r="I95" s="76"/>
    </row>
    <row r="96" spans="1:9" x14ac:dyDescent="0.25">
      <c r="A96" s="157">
        <v>3434</v>
      </c>
      <c r="B96" s="158"/>
      <c r="C96" s="158"/>
      <c r="D96" s="54" t="s">
        <v>83</v>
      </c>
      <c r="E96" s="49"/>
      <c r="F96" s="117">
        <f t="shared" si="6"/>
        <v>0</v>
      </c>
      <c r="G96" s="49"/>
      <c r="H96" s="49"/>
      <c r="I96" s="75"/>
    </row>
    <row r="97" spans="1:9" ht="25.5" x14ac:dyDescent="0.25">
      <c r="A97" s="173" t="s">
        <v>127</v>
      </c>
      <c r="B97" s="174"/>
      <c r="C97" s="174"/>
      <c r="D97" s="53" t="s">
        <v>106</v>
      </c>
      <c r="E97" s="47"/>
      <c r="F97" s="117"/>
      <c r="G97" s="47"/>
      <c r="H97" s="47"/>
      <c r="I97" s="76"/>
    </row>
    <row r="98" spans="1:9" x14ac:dyDescent="0.25">
      <c r="A98" s="175" t="s">
        <v>152</v>
      </c>
      <c r="B98" s="176"/>
      <c r="C98" s="177"/>
      <c r="D98" s="84"/>
      <c r="E98" s="81"/>
      <c r="F98" s="97"/>
      <c r="G98" s="81"/>
      <c r="H98" s="81"/>
      <c r="I98" s="83"/>
    </row>
    <row r="99" spans="1:9" x14ac:dyDescent="0.25">
      <c r="A99" s="168">
        <v>3</v>
      </c>
      <c r="B99" s="169"/>
      <c r="C99" s="169"/>
      <c r="D99" s="84" t="s">
        <v>51</v>
      </c>
      <c r="E99" s="81">
        <v>323820</v>
      </c>
      <c r="F99" s="82">
        <f>SUM(F100:F116)</f>
        <v>40137.600000000006</v>
      </c>
      <c r="G99" s="82">
        <f t="shared" ref="G99:I99" si="7">SUM(G100:G116)</f>
        <v>38289.49</v>
      </c>
      <c r="H99" s="82">
        <f t="shared" si="7"/>
        <v>38289.49</v>
      </c>
      <c r="I99" s="82">
        <f t="shared" si="7"/>
        <v>38289.49</v>
      </c>
    </row>
    <row r="100" spans="1:9" x14ac:dyDescent="0.25">
      <c r="A100" s="173">
        <v>32</v>
      </c>
      <c r="B100" s="174"/>
      <c r="C100" s="174"/>
      <c r="D100" s="53" t="s">
        <v>18</v>
      </c>
      <c r="E100" s="47"/>
      <c r="F100" s="117">
        <f t="shared" si="6"/>
        <v>0</v>
      </c>
      <c r="G100" s="47"/>
      <c r="H100" s="47"/>
      <c r="I100" s="76"/>
    </row>
    <row r="101" spans="1:9" x14ac:dyDescent="0.25">
      <c r="A101" s="173">
        <v>321</v>
      </c>
      <c r="B101" s="174"/>
      <c r="C101" s="174"/>
      <c r="D101" s="68" t="s">
        <v>61</v>
      </c>
      <c r="E101" s="47"/>
      <c r="F101" s="117">
        <f t="shared" si="6"/>
        <v>0</v>
      </c>
      <c r="G101" s="47"/>
      <c r="H101" s="47"/>
      <c r="I101" s="76"/>
    </row>
    <row r="102" spans="1:9" x14ac:dyDescent="0.25">
      <c r="A102" s="157">
        <v>3211</v>
      </c>
      <c r="B102" s="158"/>
      <c r="C102" s="158"/>
      <c r="D102" s="54" t="s">
        <v>62</v>
      </c>
      <c r="E102" s="49"/>
      <c r="F102" s="117">
        <v>210.2</v>
      </c>
      <c r="G102" s="49"/>
      <c r="H102" s="49">
        <f>(G102)</f>
        <v>0</v>
      </c>
      <c r="I102" s="49">
        <f>(H102)</f>
        <v>0</v>
      </c>
    </row>
    <row r="103" spans="1:9" x14ac:dyDescent="0.25">
      <c r="A103" s="173">
        <v>322</v>
      </c>
      <c r="B103" s="174"/>
      <c r="C103" s="174"/>
      <c r="D103" s="53" t="s">
        <v>64</v>
      </c>
      <c r="E103" s="47"/>
      <c r="F103" s="117">
        <f t="shared" si="6"/>
        <v>0</v>
      </c>
      <c r="G103" s="47"/>
      <c r="H103" s="47"/>
      <c r="I103" s="76"/>
    </row>
    <row r="104" spans="1:9" x14ac:dyDescent="0.25">
      <c r="A104" s="157">
        <v>3221</v>
      </c>
      <c r="B104" s="158"/>
      <c r="C104" s="158"/>
      <c r="D104" s="54" t="s">
        <v>66</v>
      </c>
      <c r="E104" s="49">
        <v>23428.83</v>
      </c>
      <c r="F104" s="117">
        <v>3120</v>
      </c>
      <c r="G104" s="49">
        <v>2520</v>
      </c>
      <c r="H104" s="49">
        <f>(G104)</f>
        <v>2520</v>
      </c>
      <c r="I104" s="49">
        <f>(H104)</f>
        <v>2520</v>
      </c>
    </row>
    <row r="105" spans="1:9" x14ac:dyDescent="0.25">
      <c r="A105" s="157">
        <v>3222</v>
      </c>
      <c r="B105" s="158"/>
      <c r="C105" s="158"/>
      <c r="D105" s="54" t="s">
        <v>67</v>
      </c>
      <c r="E105" s="49">
        <v>120429.8</v>
      </c>
      <c r="F105" s="117">
        <v>14100</v>
      </c>
      <c r="G105" s="49">
        <v>15966.49</v>
      </c>
      <c r="H105" s="49">
        <f t="shared" ref="H105:I108" si="8">(G105)</f>
        <v>15966.49</v>
      </c>
      <c r="I105" s="49">
        <f t="shared" si="8"/>
        <v>15966.49</v>
      </c>
    </row>
    <row r="106" spans="1:9" x14ac:dyDescent="0.25">
      <c r="A106" s="157">
        <v>3223</v>
      </c>
      <c r="B106" s="158"/>
      <c r="C106" s="158"/>
      <c r="D106" s="54" t="s">
        <v>68</v>
      </c>
      <c r="E106" s="49">
        <v>150200</v>
      </c>
      <c r="F106" s="117">
        <v>18041.400000000001</v>
      </c>
      <c r="G106" s="49">
        <v>16041</v>
      </c>
      <c r="H106" s="49">
        <f t="shared" si="8"/>
        <v>16041</v>
      </c>
      <c r="I106" s="49">
        <f t="shared" si="8"/>
        <v>16041</v>
      </c>
    </row>
    <row r="107" spans="1:9" x14ac:dyDescent="0.25">
      <c r="A107" s="157">
        <v>3224</v>
      </c>
      <c r="B107" s="158"/>
      <c r="C107" s="158"/>
      <c r="D107" s="54" t="s">
        <v>70</v>
      </c>
      <c r="E107" s="49">
        <v>5960</v>
      </c>
      <c r="F107" s="117">
        <v>852</v>
      </c>
      <c r="G107" s="49">
        <v>258</v>
      </c>
      <c r="H107" s="49">
        <f t="shared" si="8"/>
        <v>258</v>
      </c>
      <c r="I107" s="49">
        <f t="shared" si="8"/>
        <v>258</v>
      </c>
    </row>
    <row r="108" spans="1:9" x14ac:dyDescent="0.25">
      <c r="A108" s="157">
        <v>3225</v>
      </c>
      <c r="B108" s="158"/>
      <c r="C108" s="158"/>
      <c r="D108" s="54" t="s">
        <v>71</v>
      </c>
      <c r="E108" s="49"/>
      <c r="F108" s="117">
        <v>310</v>
      </c>
      <c r="G108" s="49"/>
      <c r="H108" s="49">
        <f t="shared" si="8"/>
        <v>0</v>
      </c>
      <c r="I108" s="49">
        <f t="shared" si="8"/>
        <v>0</v>
      </c>
    </row>
    <row r="109" spans="1:9" x14ac:dyDescent="0.25">
      <c r="A109" s="173">
        <v>323</v>
      </c>
      <c r="B109" s="174"/>
      <c r="C109" s="174"/>
      <c r="D109" s="53" t="s">
        <v>72</v>
      </c>
      <c r="E109" s="47"/>
      <c r="F109" s="117">
        <f t="shared" si="6"/>
        <v>0</v>
      </c>
      <c r="G109" s="47"/>
      <c r="H109" s="47"/>
      <c r="I109" s="76"/>
    </row>
    <row r="110" spans="1:9" ht="25.5" x14ac:dyDescent="0.25">
      <c r="A110" s="157">
        <v>3232</v>
      </c>
      <c r="B110" s="158"/>
      <c r="C110" s="158"/>
      <c r="D110" s="54" t="s">
        <v>107</v>
      </c>
      <c r="E110" s="49">
        <v>8560.3799999999992</v>
      </c>
      <c r="F110" s="117">
        <v>1852</v>
      </c>
      <c r="G110" s="49">
        <v>1852</v>
      </c>
      <c r="H110" s="49">
        <f>(G110)</f>
        <v>1852</v>
      </c>
      <c r="I110" s="75">
        <f>(H110)</f>
        <v>1852</v>
      </c>
    </row>
    <row r="111" spans="1:9" x14ac:dyDescent="0.25">
      <c r="A111" s="157">
        <v>3234</v>
      </c>
      <c r="B111" s="158"/>
      <c r="C111" s="158"/>
      <c r="D111" s="54" t="s">
        <v>79</v>
      </c>
      <c r="E111" s="49">
        <v>15240.99</v>
      </c>
      <c r="F111" s="117">
        <v>1652</v>
      </c>
      <c r="G111" s="49">
        <v>1652</v>
      </c>
      <c r="H111" s="49">
        <f>(G111)</f>
        <v>1652</v>
      </c>
      <c r="I111" s="75">
        <f>(H111)</f>
        <v>1652</v>
      </c>
    </row>
    <row r="112" spans="1:9" x14ac:dyDescent="0.25">
      <c r="A112" s="157">
        <v>3238</v>
      </c>
      <c r="B112" s="158"/>
      <c r="C112" s="158"/>
      <c r="D112" s="54" t="s">
        <v>108</v>
      </c>
      <c r="E112" s="49"/>
      <c r="F112" s="117">
        <f t="shared" si="6"/>
        <v>0</v>
      </c>
      <c r="G112" s="49"/>
      <c r="H112" s="49"/>
      <c r="I112" s="75"/>
    </row>
    <row r="113" spans="1:9" ht="25.5" x14ac:dyDescent="0.25">
      <c r="A113" s="173">
        <v>329</v>
      </c>
      <c r="B113" s="174"/>
      <c r="C113" s="174"/>
      <c r="D113" s="53" t="s">
        <v>105</v>
      </c>
      <c r="E113" s="47"/>
      <c r="F113" s="117">
        <f t="shared" si="6"/>
        <v>0</v>
      </c>
      <c r="G113" s="47"/>
      <c r="H113" s="47"/>
      <c r="I113" s="76"/>
    </row>
    <row r="114" spans="1:9" x14ac:dyDescent="0.25">
      <c r="A114" s="157">
        <v>3292</v>
      </c>
      <c r="B114" s="158"/>
      <c r="C114" s="158"/>
      <c r="D114" s="54" t="s">
        <v>84</v>
      </c>
      <c r="E114" s="49"/>
      <c r="F114" s="117">
        <f t="shared" si="6"/>
        <v>0</v>
      </c>
      <c r="G114" s="49"/>
      <c r="H114" s="49"/>
      <c r="I114" s="75"/>
    </row>
    <row r="115" spans="1:9" x14ac:dyDescent="0.25">
      <c r="A115" s="173">
        <v>34</v>
      </c>
      <c r="B115" s="174"/>
      <c r="C115" s="174"/>
      <c r="D115" s="53" t="s">
        <v>85</v>
      </c>
      <c r="E115" s="47"/>
      <c r="F115" s="117">
        <f t="shared" si="6"/>
        <v>0</v>
      </c>
      <c r="G115" s="47"/>
      <c r="H115" s="47"/>
      <c r="I115" s="76"/>
    </row>
    <row r="116" spans="1:9" x14ac:dyDescent="0.25">
      <c r="A116" s="173">
        <v>343</v>
      </c>
      <c r="B116" s="174"/>
      <c r="C116" s="174"/>
      <c r="D116" s="53" t="s">
        <v>86</v>
      </c>
      <c r="E116" s="47"/>
      <c r="F116" s="117">
        <f t="shared" si="6"/>
        <v>0</v>
      </c>
      <c r="G116" s="47"/>
      <c r="H116" s="47"/>
      <c r="I116" s="76"/>
    </row>
    <row r="117" spans="1:9" ht="25.5" x14ac:dyDescent="0.25">
      <c r="A117" s="168" t="s">
        <v>128</v>
      </c>
      <c r="B117" s="169"/>
      <c r="C117" s="169"/>
      <c r="D117" s="84" t="s">
        <v>109</v>
      </c>
      <c r="E117" s="81"/>
      <c r="F117" s="97"/>
      <c r="G117" s="81"/>
      <c r="H117" s="81"/>
      <c r="I117" s="83"/>
    </row>
    <row r="118" spans="1:9" x14ac:dyDescent="0.25">
      <c r="A118" s="175" t="s">
        <v>129</v>
      </c>
      <c r="B118" s="176"/>
      <c r="C118" s="177"/>
      <c r="D118" s="84"/>
      <c r="E118" s="81"/>
      <c r="F118" s="97"/>
      <c r="G118" s="81"/>
      <c r="H118" s="81"/>
      <c r="I118" s="83"/>
    </row>
    <row r="119" spans="1:9" x14ac:dyDescent="0.25">
      <c r="A119" s="168">
        <v>3</v>
      </c>
      <c r="B119" s="169"/>
      <c r="C119" s="169"/>
      <c r="D119" s="84" t="s">
        <v>51</v>
      </c>
      <c r="E119" s="81"/>
      <c r="F119" s="97">
        <f>SUM(F120:F126)</f>
        <v>700</v>
      </c>
      <c r="G119" s="82">
        <f t="shared" ref="G119:I119" si="9">SUM(G120:G126)</f>
        <v>0</v>
      </c>
      <c r="H119" s="82">
        <f t="shared" si="9"/>
        <v>0</v>
      </c>
      <c r="I119" s="82">
        <f t="shared" si="9"/>
        <v>0</v>
      </c>
    </row>
    <row r="120" spans="1:9" x14ac:dyDescent="0.25">
      <c r="A120" s="173">
        <v>32</v>
      </c>
      <c r="B120" s="174"/>
      <c r="C120" s="174"/>
      <c r="D120" s="53" t="s">
        <v>18</v>
      </c>
      <c r="E120" s="47"/>
      <c r="F120" s="117">
        <f t="shared" si="6"/>
        <v>0</v>
      </c>
      <c r="G120" s="47"/>
      <c r="H120" s="47"/>
      <c r="I120" s="76"/>
    </row>
    <row r="121" spans="1:9" x14ac:dyDescent="0.25">
      <c r="A121" s="173">
        <v>322</v>
      </c>
      <c r="B121" s="174"/>
      <c r="C121" s="174"/>
      <c r="D121" s="53" t="s">
        <v>110</v>
      </c>
      <c r="E121" s="47"/>
      <c r="F121" s="117">
        <f t="shared" si="6"/>
        <v>0</v>
      </c>
      <c r="G121" s="47"/>
      <c r="H121" s="47"/>
      <c r="I121" s="76"/>
    </row>
    <row r="122" spans="1:9" x14ac:dyDescent="0.25">
      <c r="A122" s="157">
        <v>3222</v>
      </c>
      <c r="B122" s="158"/>
      <c r="C122" s="158"/>
      <c r="D122" s="54" t="s">
        <v>64</v>
      </c>
      <c r="E122" s="49">
        <v>5105.99</v>
      </c>
      <c r="F122" s="117">
        <v>700</v>
      </c>
      <c r="G122" s="49"/>
      <c r="H122" s="49">
        <f>(G122)</f>
        <v>0</v>
      </c>
      <c r="I122" s="49">
        <f>(H122)</f>
        <v>0</v>
      </c>
    </row>
    <row r="123" spans="1:9" x14ac:dyDescent="0.25">
      <c r="A123" s="173">
        <v>34</v>
      </c>
      <c r="B123" s="174"/>
      <c r="C123" s="174"/>
      <c r="D123" s="53" t="s">
        <v>85</v>
      </c>
      <c r="E123" s="47"/>
      <c r="F123" s="117">
        <f t="shared" si="6"/>
        <v>0</v>
      </c>
      <c r="G123" s="47"/>
      <c r="H123" s="47"/>
      <c r="I123" s="76"/>
    </row>
    <row r="124" spans="1:9" x14ac:dyDescent="0.25">
      <c r="A124" s="173">
        <v>343</v>
      </c>
      <c r="B124" s="174"/>
      <c r="C124" s="174"/>
      <c r="D124" s="53" t="s">
        <v>86</v>
      </c>
      <c r="E124" s="47"/>
      <c r="F124" s="117">
        <f t="shared" si="6"/>
        <v>0</v>
      </c>
      <c r="G124" s="47"/>
      <c r="H124" s="47"/>
      <c r="I124" s="76"/>
    </row>
    <row r="125" spans="1:9" ht="25.5" x14ac:dyDescent="0.25">
      <c r="A125" s="173" t="s">
        <v>19</v>
      </c>
      <c r="B125" s="174"/>
      <c r="C125" s="174"/>
      <c r="D125" s="53" t="s">
        <v>48</v>
      </c>
      <c r="E125" s="47"/>
      <c r="F125" s="117">
        <f t="shared" si="6"/>
        <v>0</v>
      </c>
      <c r="G125" s="47"/>
      <c r="H125" s="47"/>
      <c r="I125" s="76"/>
    </row>
    <row r="126" spans="1:9" x14ac:dyDescent="0.25">
      <c r="A126" s="173" t="s">
        <v>130</v>
      </c>
      <c r="B126" s="174"/>
      <c r="C126" s="174"/>
      <c r="D126" s="53" t="s">
        <v>49</v>
      </c>
      <c r="E126" s="47"/>
      <c r="F126" s="117">
        <f t="shared" si="6"/>
        <v>0</v>
      </c>
      <c r="G126" s="47"/>
      <c r="H126" s="47"/>
      <c r="I126" s="76"/>
    </row>
    <row r="127" spans="1:9" x14ac:dyDescent="0.25">
      <c r="A127" s="166" t="s">
        <v>131</v>
      </c>
      <c r="B127" s="167"/>
      <c r="C127" s="167"/>
      <c r="D127" s="80" t="s">
        <v>111</v>
      </c>
      <c r="E127" s="81"/>
      <c r="F127" s="97"/>
      <c r="G127" s="81"/>
      <c r="H127" s="81"/>
      <c r="I127" s="83"/>
    </row>
    <row r="128" spans="1:9" x14ac:dyDescent="0.25">
      <c r="A128" s="168">
        <v>3</v>
      </c>
      <c r="B128" s="169"/>
      <c r="C128" s="169"/>
      <c r="D128" s="84" t="s">
        <v>51</v>
      </c>
      <c r="E128" s="81"/>
      <c r="F128" s="97">
        <f>SUM(F129:F159)</f>
        <v>63771</v>
      </c>
      <c r="G128" s="82">
        <f t="shared" ref="G128:I128" si="10">SUM(G129:G159)</f>
        <v>62332.369999999995</v>
      </c>
      <c r="H128" s="82">
        <f t="shared" si="10"/>
        <v>62332.369999999995</v>
      </c>
      <c r="I128" s="82">
        <f t="shared" si="10"/>
        <v>62332.369999999995</v>
      </c>
    </row>
    <row r="129" spans="1:9" x14ac:dyDescent="0.25">
      <c r="A129" s="173">
        <v>32</v>
      </c>
      <c r="B129" s="174"/>
      <c r="C129" s="174"/>
      <c r="D129" s="53" t="s">
        <v>18</v>
      </c>
      <c r="E129" s="47"/>
      <c r="F129" s="117">
        <f t="shared" si="6"/>
        <v>0</v>
      </c>
      <c r="G129" s="47"/>
      <c r="H129" s="47"/>
      <c r="I129" s="76"/>
    </row>
    <row r="130" spans="1:9" x14ac:dyDescent="0.25">
      <c r="A130" s="173">
        <v>321</v>
      </c>
      <c r="B130" s="174"/>
      <c r="C130" s="174"/>
      <c r="D130" s="53" t="s">
        <v>62</v>
      </c>
      <c r="E130" s="47"/>
      <c r="F130" s="117">
        <f t="shared" si="6"/>
        <v>0</v>
      </c>
      <c r="G130" s="47"/>
      <c r="H130" s="47"/>
      <c r="I130" s="76"/>
    </row>
    <row r="131" spans="1:9" x14ac:dyDescent="0.25">
      <c r="A131" s="178">
        <v>3121</v>
      </c>
      <c r="B131" s="179"/>
      <c r="C131" s="180"/>
      <c r="D131" s="54" t="s">
        <v>56</v>
      </c>
      <c r="E131" s="65">
        <v>1500</v>
      </c>
      <c r="F131" s="117"/>
      <c r="G131" s="47"/>
      <c r="H131" s="47"/>
      <c r="I131" s="76"/>
    </row>
    <row r="132" spans="1:9" x14ac:dyDescent="0.25">
      <c r="A132" s="157">
        <v>3211</v>
      </c>
      <c r="B132" s="158"/>
      <c r="C132" s="158"/>
      <c r="D132" s="54" t="s">
        <v>62</v>
      </c>
      <c r="E132" s="49">
        <v>11874.2</v>
      </c>
      <c r="F132" s="117">
        <v>3210</v>
      </c>
      <c r="G132" s="49">
        <v>3800</v>
      </c>
      <c r="H132" s="49">
        <f>(G132)</f>
        <v>3800</v>
      </c>
      <c r="I132" s="49">
        <f>(H132)</f>
        <v>3800</v>
      </c>
    </row>
    <row r="133" spans="1:9" x14ac:dyDescent="0.25">
      <c r="A133" s="157">
        <v>3212</v>
      </c>
      <c r="B133" s="158"/>
      <c r="C133" s="158"/>
      <c r="D133" s="54" t="s">
        <v>63</v>
      </c>
      <c r="E133" s="49">
        <v>12280.51</v>
      </c>
      <c r="F133" s="117"/>
      <c r="G133" s="49"/>
      <c r="H133" s="49"/>
      <c r="I133" s="75"/>
    </row>
    <row r="134" spans="1:9" x14ac:dyDescent="0.25">
      <c r="A134" s="173">
        <v>322</v>
      </c>
      <c r="B134" s="174"/>
      <c r="C134" s="174"/>
      <c r="D134" s="53" t="s">
        <v>64</v>
      </c>
      <c r="E134" s="47"/>
      <c r="F134" s="117">
        <f t="shared" si="6"/>
        <v>0</v>
      </c>
      <c r="G134" s="47"/>
      <c r="H134" s="47"/>
      <c r="I134" s="76"/>
    </row>
    <row r="135" spans="1:9" x14ac:dyDescent="0.25">
      <c r="A135" s="157">
        <v>3221</v>
      </c>
      <c r="B135" s="158"/>
      <c r="C135" s="158"/>
      <c r="D135" s="54" t="s">
        <v>65</v>
      </c>
      <c r="E135" s="49">
        <v>22322.65</v>
      </c>
      <c r="F135" s="117">
        <v>3261</v>
      </c>
      <c r="G135" s="49">
        <v>2697</v>
      </c>
      <c r="H135" s="49">
        <v>2697</v>
      </c>
      <c r="I135" s="75">
        <v>2697</v>
      </c>
    </row>
    <row r="136" spans="1:9" x14ac:dyDescent="0.25">
      <c r="A136" s="157">
        <v>3222</v>
      </c>
      <c r="B136" s="158"/>
      <c r="C136" s="158"/>
      <c r="D136" s="54" t="s">
        <v>67</v>
      </c>
      <c r="E136" s="49">
        <v>197631.54</v>
      </c>
      <c r="F136" s="117">
        <v>40200</v>
      </c>
      <c r="G136" s="49">
        <v>39356.61</v>
      </c>
      <c r="H136" s="49">
        <v>39356.61</v>
      </c>
      <c r="I136" s="75">
        <v>39356.61</v>
      </c>
    </row>
    <row r="137" spans="1:9" x14ac:dyDescent="0.25">
      <c r="A137" s="157">
        <v>3223</v>
      </c>
      <c r="B137" s="158"/>
      <c r="C137" s="158"/>
      <c r="D137" s="54" t="s">
        <v>68</v>
      </c>
      <c r="E137" s="49"/>
      <c r="F137" s="117">
        <v>700</v>
      </c>
      <c r="G137" s="49"/>
      <c r="H137" s="49"/>
      <c r="I137" s="75"/>
    </row>
    <row r="138" spans="1:9" x14ac:dyDescent="0.25">
      <c r="A138" s="157">
        <v>3227</v>
      </c>
      <c r="B138" s="158"/>
      <c r="C138" s="158"/>
      <c r="D138" s="54" t="s">
        <v>136</v>
      </c>
      <c r="E138" s="49"/>
      <c r="F138" s="117">
        <v>954</v>
      </c>
      <c r="G138" s="49"/>
      <c r="H138" s="49"/>
      <c r="I138" s="75"/>
    </row>
    <row r="139" spans="1:9" x14ac:dyDescent="0.25">
      <c r="A139" s="157">
        <v>3224</v>
      </c>
      <c r="B139" s="158"/>
      <c r="C139" s="158"/>
      <c r="D139" s="54" t="s">
        <v>70</v>
      </c>
      <c r="E139" s="49"/>
      <c r="F139" s="117">
        <v>356</v>
      </c>
      <c r="G139" s="49"/>
      <c r="H139" s="49"/>
      <c r="I139" s="75"/>
    </row>
    <row r="140" spans="1:9" x14ac:dyDescent="0.25">
      <c r="A140" s="157">
        <v>3225</v>
      </c>
      <c r="B140" s="158"/>
      <c r="C140" s="158"/>
      <c r="D140" s="54" t="s">
        <v>71</v>
      </c>
      <c r="E140" s="49">
        <v>3287.65</v>
      </c>
      <c r="F140" s="117">
        <v>650</v>
      </c>
      <c r="G140" s="49">
        <v>2038.24</v>
      </c>
      <c r="H140" s="49">
        <v>2038.24</v>
      </c>
      <c r="I140" s="75">
        <v>2038.24</v>
      </c>
    </row>
    <row r="141" spans="1:9" x14ac:dyDescent="0.25">
      <c r="A141" s="173">
        <v>323</v>
      </c>
      <c r="B141" s="174"/>
      <c r="C141" s="174"/>
      <c r="D141" s="53" t="s">
        <v>72</v>
      </c>
      <c r="E141" s="47"/>
      <c r="F141" s="117">
        <f t="shared" ref="F141:F201" si="11">E141/7.5345</f>
        <v>0</v>
      </c>
      <c r="G141" s="47"/>
      <c r="H141" s="47"/>
      <c r="I141" s="76"/>
    </row>
    <row r="142" spans="1:9" x14ac:dyDescent="0.25">
      <c r="A142" s="157">
        <v>3231</v>
      </c>
      <c r="B142" s="158"/>
      <c r="C142" s="158"/>
      <c r="D142" s="54" t="s">
        <v>73</v>
      </c>
      <c r="E142" s="49"/>
      <c r="F142" s="117">
        <f t="shared" si="11"/>
        <v>0</v>
      </c>
      <c r="G142" s="49"/>
      <c r="H142" s="49"/>
      <c r="I142" s="75"/>
    </row>
    <row r="143" spans="1:9" x14ac:dyDescent="0.25">
      <c r="A143" s="157">
        <v>3231</v>
      </c>
      <c r="B143" s="158"/>
      <c r="C143" s="158"/>
      <c r="D143" s="54" t="s">
        <v>74</v>
      </c>
      <c r="E143" s="49"/>
      <c r="F143" s="117">
        <f t="shared" si="11"/>
        <v>0</v>
      </c>
      <c r="G143" s="49"/>
      <c r="H143" s="49"/>
      <c r="I143" s="75"/>
    </row>
    <row r="144" spans="1:9" x14ac:dyDescent="0.25">
      <c r="A144" s="157">
        <v>3231</v>
      </c>
      <c r="B144" s="158"/>
      <c r="C144" s="158"/>
      <c r="D144" s="54" t="s">
        <v>75</v>
      </c>
      <c r="E144" s="49">
        <v>27074.16</v>
      </c>
      <c r="F144" s="117">
        <v>3850</v>
      </c>
      <c r="G144" s="49">
        <v>2550</v>
      </c>
      <c r="H144" s="49">
        <v>2550</v>
      </c>
      <c r="I144" s="75">
        <v>2550</v>
      </c>
    </row>
    <row r="145" spans="1:9" ht="25.5" x14ac:dyDescent="0.25">
      <c r="A145" s="157">
        <v>3232</v>
      </c>
      <c r="B145" s="158"/>
      <c r="C145" s="158"/>
      <c r="D145" s="54" t="s">
        <v>76</v>
      </c>
      <c r="E145" s="49">
        <v>4345.79</v>
      </c>
      <c r="F145" s="117">
        <v>3000</v>
      </c>
      <c r="G145" s="49">
        <v>3000</v>
      </c>
      <c r="H145" s="49">
        <v>3000</v>
      </c>
      <c r="I145" s="75">
        <v>3000</v>
      </c>
    </row>
    <row r="146" spans="1:9" x14ac:dyDescent="0.25">
      <c r="A146" s="157">
        <v>3239</v>
      </c>
      <c r="B146" s="158"/>
      <c r="C146" s="158"/>
      <c r="D146" s="54" t="s">
        <v>77</v>
      </c>
      <c r="E146" s="49">
        <v>13171.71</v>
      </c>
      <c r="F146" s="117">
        <v>420</v>
      </c>
      <c r="G146" s="49">
        <v>2000</v>
      </c>
      <c r="H146" s="49">
        <v>2000</v>
      </c>
      <c r="I146" s="75">
        <v>2000</v>
      </c>
    </row>
    <row r="147" spans="1:9" x14ac:dyDescent="0.25">
      <c r="A147" s="157">
        <v>3233</v>
      </c>
      <c r="B147" s="158"/>
      <c r="C147" s="158"/>
      <c r="D147" s="54" t="s">
        <v>78</v>
      </c>
      <c r="E147" s="49"/>
      <c r="F147" s="117">
        <f t="shared" si="11"/>
        <v>0</v>
      </c>
      <c r="G147" s="49"/>
      <c r="H147" s="49"/>
      <c r="I147" s="75"/>
    </row>
    <row r="148" spans="1:9" x14ac:dyDescent="0.25">
      <c r="A148" s="157">
        <v>3234</v>
      </c>
      <c r="B148" s="158"/>
      <c r="C148" s="158"/>
      <c r="D148" s="54" t="s">
        <v>79</v>
      </c>
      <c r="E148" s="49">
        <v>1624.31</v>
      </c>
      <c r="F148" s="117">
        <v>700</v>
      </c>
      <c r="G148" s="49">
        <v>879.31</v>
      </c>
      <c r="H148" s="49">
        <v>879.31</v>
      </c>
      <c r="I148" s="75">
        <v>879.31</v>
      </c>
    </row>
    <row r="149" spans="1:9" x14ac:dyDescent="0.25">
      <c r="A149" s="157">
        <v>3236</v>
      </c>
      <c r="B149" s="158"/>
      <c r="C149" s="158"/>
      <c r="D149" s="54" t="s">
        <v>80</v>
      </c>
      <c r="E149" s="49">
        <v>8395.36</v>
      </c>
      <c r="F149" s="117">
        <v>850</v>
      </c>
      <c r="G149" s="49">
        <v>300</v>
      </c>
      <c r="H149" s="49">
        <v>300</v>
      </c>
      <c r="I149" s="75">
        <v>300</v>
      </c>
    </row>
    <row r="150" spans="1:9" x14ac:dyDescent="0.25">
      <c r="A150" s="157">
        <v>3237</v>
      </c>
      <c r="B150" s="158"/>
      <c r="C150" s="158"/>
      <c r="D150" s="54" t="s">
        <v>81</v>
      </c>
      <c r="E150" s="49">
        <v>7950</v>
      </c>
      <c r="F150" s="117"/>
      <c r="G150" s="49"/>
      <c r="H150" s="49"/>
      <c r="I150" s="75"/>
    </row>
    <row r="151" spans="1:9" x14ac:dyDescent="0.25">
      <c r="A151" s="157">
        <v>3239</v>
      </c>
      <c r="B151" s="158"/>
      <c r="C151" s="158"/>
      <c r="D151" s="54" t="s">
        <v>82</v>
      </c>
      <c r="E151" s="49">
        <v>6605</v>
      </c>
      <c r="F151" s="117">
        <v>1200</v>
      </c>
      <c r="G151" s="49">
        <v>1200</v>
      </c>
      <c r="H151" s="49">
        <v>1200</v>
      </c>
      <c r="I151" s="75">
        <v>1200</v>
      </c>
    </row>
    <row r="152" spans="1:9" x14ac:dyDescent="0.25">
      <c r="A152" s="173">
        <v>329</v>
      </c>
      <c r="B152" s="174"/>
      <c r="C152" s="174"/>
      <c r="D152" s="53" t="s">
        <v>83</v>
      </c>
      <c r="E152" s="47"/>
      <c r="F152" s="117">
        <f t="shared" si="11"/>
        <v>0</v>
      </c>
      <c r="G152" s="47"/>
      <c r="H152" s="47"/>
      <c r="I152" s="76"/>
    </row>
    <row r="153" spans="1:9" x14ac:dyDescent="0.25">
      <c r="A153" s="157">
        <v>3293</v>
      </c>
      <c r="B153" s="158"/>
      <c r="C153" s="158"/>
      <c r="D153" s="54" t="s">
        <v>112</v>
      </c>
      <c r="E153" s="49">
        <v>4511.58</v>
      </c>
      <c r="F153" s="117">
        <v>700</v>
      </c>
      <c r="G153" s="49">
        <v>300</v>
      </c>
      <c r="H153" s="49">
        <v>300</v>
      </c>
      <c r="I153" s="75">
        <v>300</v>
      </c>
    </row>
    <row r="154" spans="1:9" x14ac:dyDescent="0.25">
      <c r="A154" s="157">
        <v>3294</v>
      </c>
      <c r="B154" s="158"/>
      <c r="C154" s="158"/>
      <c r="D154" s="54" t="s">
        <v>113</v>
      </c>
      <c r="E154" s="49">
        <v>596.34</v>
      </c>
      <c r="F154" s="117">
        <v>50</v>
      </c>
      <c r="G154" s="49">
        <v>210</v>
      </c>
      <c r="H154" s="49">
        <v>210</v>
      </c>
      <c r="I154" s="75">
        <v>210</v>
      </c>
    </row>
    <row r="155" spans="1:9" ht="25.5" x14ac:dyDescent="0.25">
      <c r="A155" s="157">
        <v>3299</v>
      </c>
      <c r="B155" s="158"/>
      <c r="C155" s="158"/>
      <c r="D155" s="54" t="s">
        <v>105</v>
      </c>
      <c r="E155" s="49">
        <v>35310.19</v>
      </c>
      <c r="F155" s="117">
        <v>3520</v>
      </c>
      <c r="G155" s="49">
        <v>3520</v>
      </c>
      <c r="H155" s="49">
        <v>3520</v>
      </c>
      <c r="I155" s="75">
        <v>3520</v>
      </c>
    </row>
    <row r="156" spans="1:9" x14ac:dyDescent="0.25">
      <c r="A156" s="173">
        <v>34</v>
      </c>
      <c r="B156" s="174"/>
      <c r="C156" s="174"/>
      <c r="D156" s="53" t="s">
        <v>85</v>
      </c>
      <c r="E156" s="47"/>
      <c r="F156" s="117">
        <f t="shared" si="11"/>
        <v>0</v>
      </c>
      <c r="G156" s="47"/>
      <c r="H156" s="47"/>
      <c r="I156" s="76"/>
    </row>
    <row r="157" spans="1:9" x14ac:dyDescent="0.25">
      <c r="A157" s="173">
        <v>343</v>
      </c>
      <c r="B157" s="174"/>
      <c r="C157" s="174"/>
      <c r="D157" s="53" t="s">
        <v>86</v>
      </c>
      <c r="E157" s="47"/>
      <c r="F157" s="117">
        <f t="shared" si="11"/>
        <v>0</v>
      </c>
      <c r="G157" s="47"/>
      <c r="H157" s="47"/>
      <c r="I157" s="76"/>
    </row>
    <row r="158" spans="1:9" x14ac:dyDescent="0.25">
      <c r="A158" s="157">
        <v>3431</v>
      </c>
      <c r="B158" s="158"/>
      <c r="C158" s="158"/>
      <c r="D158" s="54" t="s">
        <v>86</v>
      </c>
      <c r="E158" s="49">
        <v>3503.43</v>
      </c>
      <c r="F158" s="117">
        <v>150</v>
      </c>
      <c r="G158" s="49">
        <v>481.21</v>
      </c>
      <c r="H158" s="49">
        <v>481.21</v>
      </c>
      <c r="I158" s="75">
        <v>481.21</v>
      </c>
    </row>
    <row r="159" spans="1:9" x14ac:dyDescent="0.25">
      <c r="A159" s="157">
        <v>3431</v>
      </c>
      <c r="B159" s="158"/>
      <c r="C159" s="158"/>
      <c r="D159" s="54" t="s">
        <v>87</v>
      </c>
      <c r="E159" s="49"/>
      <c r="F159" s="117">
        <f t="shared" si="11"/>
        <v>0</v>
      </c>
      <c r="G159" s="49"/>
      <c r="H159" s="49"/>
      <c r="I159" s="75"/>
    </row>
    <row r="160" spans="1:9" ht="25.5" x14ac:dyDescent="0.25">
      <c r="A160" s="168">
        <v>4</v>
      </c>
      <c r="B160" s="169"/>
      <c r="C160" s="169"/>
      <c r="D160" s="84" t="s">
        <v>88</v>
      </c>
      <c r="E160" s="81"/>
      <c r="F160" s="97">
        <f>SUM(F161:F170)</f>
        <v>2967</v>
      </c>
      <c r="G160" s="82">
        <f t="shared" ref="G160:I160" si="12">SUM(G161:G170)</f>
        <v>4405.63</v>
      </c>
      <c r="H160" s="82">
        <f t="shared" si="12"/>
        <v>4405.63</v>
      </c>
      <c r="I160" s="82">
        <f t="shared" si="12"/>
        <v>4405.63</v>
      </c>
    </row>
    <row r="161" spans="1:9" ht="38.25" x14ac:dyDescent="0.25">
      <c r="A161" s="173">
        <v>42</v>
      </c>
      <c r="B161" s="174"/>
      <c r="C161" s="174"/>
      <c r="D161" s="53" t="s">
        <v>89</v>
      </c>
      <c r="E161" s="47"/>
      <c r="F161" s="117">
        <f t="shared" si="11"/>
        <v>0</v>
      </c>
      <c r="G161" s="47"/>
      <c r="H161" s="47"/>
      <c r="I161" s="76"/>
    </row>
    <row r="162" spans="1:9" x14ac:dyDescent="0.25">
      <c r="A162" s="173">
        <v>421</v>
      </c>
      <c r="B162" s="174"/>
      <c r="C162" s="174"/>
      <c r="D162" s="53" t="s">
        <v>90</v>
      </c>
      <c r="E162" s="47"/>
      <c r="F162" s="117">
        <f t="shared" si="11"/>
        <v>0</v>
      </c>
      <c r="G162" s="47"/>
      <c r="H162" s="47"/>
      <c r="I162" s="76"/>
    </row>
    <row r="163" spans="1:9" x14ac:dyDescent="0.25">
      <c r="A163" s="157">
        <v>4212</v>
      </c>
      <c r="B163" s="158"/>
      <c r="C163" s="158"/>
      <c r="D163" s="54" t="s">
        <v>114</v>
      </c>
      <c r="E163" s="49"/>
      <c r="F163" s="117">
        <f t="shared" si="11"/>
        <v>0</v>
      </c>
      <c r="G163" s="49"/>
      <c r="H163" s="49"/>
      <c r="I163" s="75"/>
    </row>
    <row r="164" spans="1:9" x14ac:dyDescent="0.25">
      <c r="A164" s="173">
        <v>422</v>
      </c>
      <c r="B164" s="174"/>
      <c r="C164" s="174"/>
      <c r="D164" s="53" t="s">
        <v>91</v>
      </c>
      <c r="E164" s="47"/>
      <c r="F164" s="117">
        <f t="shared" si="11"/>
        <v>0</v>
      </c>
      <c r="G164" s="47"/>
      <c r="H164" s="47"/>
      <c r="I164" s="76"/>
    </row>
    <row r="165" spans="1:9" x14ac:dyDescent="0.25">
      <c r="A165" s="157">
        <v>4221</v>
      </c>
      <c r="B165" s="158"/>
      <c r="C165" s="158"/>
      <c r="D165" s="54" t="s">
        <v>115</v>
      </c>
      <c r="E165" s="49">
        <v>6752.5</v>
      </c>
      <c r="F165" s="117">
        <v>2967</v>
      </c>
      <c r="G165" s="49">
        <v>4405.63</v>
      </c>
      <c r="H165" s="49">
        <v>4405.63</v>
      </c>
      <c r="I165" s="75">
        <v>4405.63</v>
      </c>
    </row>
    <row r="166" spans="1:9" ht="25.5" x14ac:dyDescent="0.25">
      <c r="A166" s="173">
        <v>424</v>
      </c>
      <c r="B166" s="174"/>
      <c r="C166" s="174"/>
      <c r="D166" s="53" t="s">
        <v>92</v>
      </c>
      <c r="E166" s="47"/>
      <c r="F166" s="117">
        <f t="shared" si="11"/>
        <v>0</v>
      </c>
      <c r="G166" s="47"/>
      <c r="H166" s="47"/>
      <c r="I166" s="76"/>
    </row>
    <row r="167" spans="1:9" x14ac:dyDescent="0.25">
      <c r="A167" s="157">
        <v>4241</v>
      </c>
      <c r="B167" s="158"/>
      <c r="C167" s="158"/>
      <c r="D167" s="54" t="s">
        <v>116</v>
      </c>
      <c r="E167" s="49"/>
      <c r="F167" s="117">
        <f t="shared" si="11"/>
        <v>0</v>
      </c>
      <c r="G167" s="49"/>
      <c r="H167" s="49"/>
      <c r="I167" s="75"/>
    </row>
    <row r="168" spans="1:9" ht="25.5" x14ac:dyDescent="0.25">
      <c r="A168" s="173">
        <v>45</v>
      </c>
      <c r="B168" s="174"/>
      <c r="C168" s="174"/>
      <c r="D168" s="53" t="s">
        <v>93</v>
      </c>
      <c r="E168" s="47"/>
      <c r="F168" s="117">
        <f t="shared" si="11"/>
        <v>0</v>
      </c>
      <c r="G168" s="47"/>
      <c r="H168" s="47"/>
      <c r="I168" s="76"/>
    </row>
    <row r="169" spans="1:9" ht="25.5" x14ac:dyDescent="0.25">
      <c r="A169" s="173">
        <v>451</v>
      </c>
      <c r="B169" s="174"/>
      <c r="C169" s="174"/>
      <c r="D169" s="53" t="s">
        <v>94</v>
      </c>
      <c r="E169" s="47"/>
      <c r="F169" s="117">
        <f t="shared" si="11"/>
        <v>0</v>
      </c>
      <c r="G169" s="47"/>
      <c r="H169" s="47"/>
      <c r="I169" s="76"/>
    </row>
    <row r="170" spans="1:9" ht="25.5" x14ac:dyDescent="0.25">
      <c r="A170" s="157">
        <v>4511</v>
      </c>
      <c r="B170" s="158"/>
      <c r="C170" s="158"/>
      <c r="D170" s="54" t="s">
        <v>94</v>
      </c>
      <c r="E170" s="49">
        <v>9185.5400000000009</v>
      </c>
      <c r="F170" s="117"/>
      <c r="G170" s="49"/>
      <c r="H170" s="49"/>
      <c r="I170" s="75"/>
    </row>
    <row r="171" spans="1:9" ht="25.5" x14ac:dyDescent="0.25">
      <c r="A171" s="173" t="s">
        <v>19</v>
      </c>
      <c r="B171" s="174"/>
      <c r="C171" s="174"/>
      <c r="D171" s="53" t="s">
        <v>48</v>
      </c>
      <c r="E171" s="47"/>
      <c r="F171" s="117"/>
      <c r="G171" s="47"/>
      <c r="H171" s="47"/>
      <c r="I171" s="76"/>
    </row>
    <row r="172" spans="1:9" x14ac:dyDescent="0.25">
      <c r="A172" s="173" t="s">
        <v>20</v>
      </c>
      <c r="B172" s="174"/>
      <c r="C172" s="174"/>
      <c r="D172" s="53" t="s">
        <v>49</v>
      </c>
      <c r="E172" s="47"/>
      <c r="F172" s="117"/>
      <c r="G172" s="47"/>
      <c r="H172" s="47"/>
      <c r="I172" s="76"/>
    </row>
    <row r="173" spans="1:9" x14ac:dyDescent="0.25">
      <c r="A173" s="168" t="s">
        <v>135</v>
      </c>
      <c r="B173" s="169"/>
      <c r="C173" s="169"/>
      <c r="D173" s="84" t="s">
        <v>117</v>
      </c>
      <c r="E173" s="81"/>
      <c r="F173" s="97"/>
      <c r="G173" s="81"/>
      <c r="H173" s="81"/>
      <c r="I173" s="83"/>
    </row>
    <row r="174" spans="1:9" x14ac:dyDescent="0.25">
      <c r="A174" s="168">
        <v>3</v>
      </c>
      <c r="B174" s="169"/>
      <c r="C174" s="169"/>
      <c r="D174" s="84" t="s">
        <v>51</v>
      </c>
      <c r="E174" s="81">
        <v>28640.94</v>
      </c>
      <c r="F174" s="97">
        <f>SUM(F175:F182)</f>
        <v>307.89999999999998</v>
      </c>
      <c r="G174" s="82">
        <f t="shared" ref="G174:I174" si="13">SUM(G175:G182)</f>
        <v>0</v>
      </c>
      <c r="H174" s="82">
        <f t="shared" si="13"/>
        <v>0</v>
      </c>
      <c r="I174" s="82">
        <f t="shared" si="13"/>
        <v>0</v>
      </c>
    </row>
    <row r="175" spans="1:9" x14ac:dyDescent="0.25">
      <c r="A175" s="173">
        <v>32</v>
      </c>
      <c r="B175" s="174"/>
      <c r="C175" s="174"/>
      <c r="D175" s="53" t="s">
        <v>18</v>
      </c>
      <c r="E175" s="47"/>
      <c r="F175" s="117">
        <f t="shared" si="11"/>
        <v>0</v>
      </c>
      <c r="G175" s="47"/>
      <c r="H175" s="47"/>
      <c r="I175" s="76"/>
    </row>
    <row r="176" spans="1:9" x14ac:dyDescent="0.25">
      <c r="A176" s="173">
        <v>321</v>
      </c>
      <c r="B176" s="174"/>
      <c r="C176" s="174"/>
      <c r="D176" s="53" t="s">
        <v>62</v>
      </c>
      <c r="E176" s="47"/>
      <c r="F176" s="117">
        <f t="shared" si="11"/>
        <v>0</v>
      </c>
      <c r="G176" s="47"/>
      <c r="H176" s="47"/>
      <c r="I176" s="76"/>
    </row>
    <row r="177" spans="1:9" x14ac:dyDescent="0.25">
      <c r="A177" s="157">
        <v>3211</v>
      </c>
      <c r="B177" s="158"/>
      <c r="C177" s="158"/>
      <c r="D177" s="54" t="s">
        <v>62</v>
      </c>
      <c r="E177" s="49"/>
      <c r="F177" s="117">
        <f t="shared" si="11"/>
        <v>0</v>
      </c>
      <c r="G177" s="49"/>
      <c r="H177" s="49"/>
      <c r="I177" s="75"/>
    </row>
    <row r="178" spans="1:9" x14ac:dyDescent="0.25">
      <c r="A178" s="173">
        <v>322</v>
      </c>
      <c r="B178" s="174"/>
      <c r="C178" s="174"/>
      <c r="D178" s="53" t="s">
        <v>64</v>
      </c>
      <c r="E178" s="47"/>
      <c r="F178" s="117">
        <f t="shared" si="11"/>
        <v>0</v>
      </c>
      <c r="G178" s="47"/>
      <c r="H178" s="47"/>
      <c r="I178" s="76"/>
    </row>
    <row r="179" spans="1:9" x14ac:dyDescent="0.25">
      <c r="A179" s="157">
        <v>3221</v>
      </c>
      <c r="B179" s="158"/>
      <c r="C179" s="158"/>
      <c r="D179" s="54" t="s">
        <v>118</v>
      </c>
      <c r="E179" s="49">
        <v>24684.69</v>
      </c>
      <c r="F179" s="117"/>
      <c r="G179" s="49"/>
      <c r="H179" s="49"/>
      <c r="I179" s="75"/>
    </row>
    <row r="180" spans="1:9" ht="25.5" x14ac:dyDescent="0.25">
      <c r="A180" s="173">
        <v>329</v>
      </c>
      <c r="B180" s="174"/>
      <c r="C180" s="174"/>
      <c r="D180" s="53" t="s">
        <v>105</v>
      </c>
      <c r="E180" s="47"/>
      <c r="F180" s="117">
        <f t="shared" si="11"/>
        <v>0</v>
      </c>
      <c r="G180" s="47"/>
      <c r="H180" s="47"/>
      <c r="I180" s="76"/>
    </row>
    <row r="181" spans="1:9" x14ac:dyDescent="0.25">
      <c r="A181" s="157">
        <v>3299</v>
      </c>
      <c r="B181" s="158"/>
      <c r="C181" s="158"/>
      <c r="D181" s="54" t="s">
        <v>119</v>
      </c>
      <c r="E181" s="49"/>
      <c r="F181" s="117">
        <f t="shared" si="11"/>
        <v>0</v>
      </c>
      <c r="G181" s="49"/>
      <c r="H181" s="49"/>
      <c r="I181" s="75"/>
    </row>
    <row r="182" spans="1:9" x14ac:dyDescent="0.25">
      <c r="A182" s="178">
        <v>38129</v>
      </c>
      <c r="B182" s="179"/>
      <c r="C182" s="180"/>
      <c r="D182" s="54" t="s">
        <v>153</v>
      </c>
      <c r="E182" s="49">
        <v>3956.25</v>
      </c>
      <c r="F182" s="117">
        <v>307.89999999999998</v>
      </c>
      <c r="G182" s="49"/>
      <c r="H182" s="49"/>
      <c r="I182" s="75"/>
    </row>
    <row r="183" spans="1:9" ht="25.5" x14ac:dyDescent="0.25">
      <c r="A183" s="173" t="s">
        <v>19</v>
      </c>
      <c r="B183" s="174"/>
      <c r="C183" s="174"/>
      <c r="D183" s="53" t="s">
        <v>48</v>
      </c>
      <c r="E183" s="47"/>
      <c r="F183" s="117"/>
      <c r="G183" s="47"/>
      <c r="H183" s="47"/>
      <c r="I183" s="76"/>
    </row>
    <row r="184" spans="1:9" x14ac:dyDescent="0.25">
      <c r="A184" s="173" t="s">
        <v>130</v>
      </c>
      <c r="B184" s="174"/>
      <c r="C184" s="174"/>
      <c r="D184" s="53" t="s">
        <v>49</v>
      </c>
      <c r="E184" s="47"/>
      <c r="F184" s="117"/>
      <c r="G184" s="47"/>
      <c r="H184" s="47"/>
      <c r="I184" s="76"/>
    </row>
    <row r="185" spans="1:9" ht="25.5" x14ac:dyDescent="0.25">
      <c r="A185" s="166" t="s">
        <v>132</v>
      </c>
      <c r="B185" s="167"/>
      <c r="C185" s="167"/>
      <c r="D185" s="80" t="s">
        <v>120</v>
      </c>
      <c r="E185" s="81"/>
      <c r="F185" s="97"/>
      <c r="G185" s="81"/>
      <c r="H185" s="81"/>
      <c r="I185" s="83"/>
    </row>
    <row r="186" spans="1:9" x14ac:dyDescent="0.25">
      <c r="A186" s="181">
        <v>3</v>
      </c>
      <c r="B186" s="182"/>
      <c r="C186" s="182"/>
      <c r="D186" s="69" t="s">
        <v>51</v>
      </c>
      <c r="E186" s="70"/>
      <c r="F186" s="71">
        <f>SUM(F187:F214)</f>
        <v>38845.089999999997</v>
      </c>
      <c r="G186" s="71">
        <f t="shared" ref="G186:I186" si="14">SUM(G187:G214)</f>
        <v>38845.090000000004</v>
      </c>
      <c r="H186" s="71">
        <f t="shared" si="14"/>
        <v>38845.090000000004</v>
      </c>
      <c r="I186" s="71">
        <f t="shared" si="14"/>
        <v>38845.090000000004</v>
      </c>
    </row>
    <row r="187" spans="1:9" x14ac:dyDescent="0.25">
      <c r="A187" s="173">
        <v>32</v>
      </c>
      <c r="B187" s="174"/>
      <c r="C187" s="174"/>
      <c r="D187" s="53" t="s">
        <v>18</v>
      </c>
      <c r="E187" s="47"/>
      <c r="F187" s="117">
        <f t="shared" si="11"/>
        <v>0</v>
      </c>
      <c r="G187" s="47"/>
      <c r="H187" s="47"/>
      <c r="I187" s="76"/>
    </row>
    <row r="188" spans="1:9" x14ac:dyDescent="0.25">
      <c r="A188" s="173">
        <v>321</v>
      </c>
      <c r="B188" s="174"/>
      <c r="C188" s="174"/>
      <c r="D188" s="53" t="s">
        <v>62</v>
      </c>
      <c r="E188" s="47"/>
      <c r="F188" s="117">
        <f t="shared" si="11"/>
        <v>0</v>
      </c>
      <c r="G188" s="47"/>
      <c r="H188" s="47"/>
      <c r="I188" s="76"/>
    </row>
    <row r="189" spans="1:9" x14ac:dyDescent="0.25">
      <c r="A189" s="157">
        <v>3211</v>
      </c>
      <c r="B189" s="158"/>
      <c r="C189" s="158"/>
      <c r="D189" s="54" t="s">
        <v>62</v>
      </c>
      <c r="E189" s="49">
        <v>3598.56</v>
      </c>
      <c r="F189" s="117">
        <v>250</v>
      </c>
      <c r="G189" s="49">
        <v>140</v>
      </c>
      <c r="H189" s="49">
        <v>140</v>
      </c>
      <c r="I189" s="75">
        <v>140</v>
      </c>
    </row>
    <row r="190" spans="1:9" x14ac:dyDescent="0.25">
      <c r="A190" s="157">
        <v>3212</v>
      </c>
      <c r="B190" s="158"/>
      <c r="C190" s="158"/>
      <c r="D190" s="54" t="s">
        <v>63</v>
      </c>
      <c r="E190" s="49"/>
      <c r="F190" s="117">
        <f t="shared" si="11"/>
        <v>0</v>
      </c>
      <c r="G190" s="49"/>
      <c r="H190" s="49"/>
      <c r="I190" s="75"/>
    </row>
    <row r="191" spans="1:9" x14ac:dyDescent="0.25">
      <c r="A191" s="173">
        <v>322</v>
      </c>
      <c r="B191" s="174"/>
      <c r="C191" s="174"/>
      <c r="D191" s="53" t="s">
        <v>64</v>
      </c>
      <c r="E191" s="47"/>
      <c r="F191" s="117">
        <f t="shared" si="11"/>
        <v>0</v>
      </c>
      <c r="G191" s="47"/>
      <c r="H191" s="47"/>
      <c r="I191" s="76"/>
    </row>
    <row r="192" spans="1:9" x14ac:dyDescent="0.25">
      <c r="A192" s="157">
        <v>3221</v>
      </c>
      <c r="B192" s="158"/>
      <c r="C192" s="158"/>
      <c r="D192" s="54" t="s">
        <v>65</v>
      </c>
      <c r="E192" s="49">
        <v>17698.82</v>
      </c>
      <c r="F192" s="117">
        <v>2870</v>
      </c>
      <c r="G192" s="49">
        <v>2600</v>
      </c>
      <c r="H192" s="49">
        <v>2600</v>
      </c>
      <c r="I192" s="75">
        <v>2600</v>
      </c>
    </row>
    <row r="193" spans="1:9" x14ac:dyDescent="0.25">
      <c r="A193" s="157">
        <v>3221</v>
      </c>
      <c r="B193" s="158"/>
      <c r="C193" s="158"/>
      <c r="D193" s="54" t="s">
        <v>66</v>
      </c>
      <c r="E193" s="49"/>
      <c r="F193" s="117">
        <f t="shared" si="11"/>
        <v>0</v>
      </c>
      <c r="G193" s="49"/>
      <c r="H193" s="49"/>
      <c r="I193" s="75"/>
    </row>
    <row r="194" spans="1:9" x14ac:dyDescent="0.25">
      <c r="A194" s="157">
        <v>3222</v>
      </c>
      <c r="B194" s="158"/>
      <c r="C194" s="158"/>
      <c r="D194" s="54" t="s">
        <v>67</v>
      </c>
      <c r="E194" s="49">
        <v>152418.32999999999</v>
      </c>
      <c r="F194" s="117">
        <v>14100</v>
      </c>
      <c r="G194" s="49">
        <v>15850.12</v>
      </c>
      <c r="H194" s="49">
        <v>15850.12</v>
      </c>
      <c r="I194" s="75">
        <v>15850.12</v>
      </c>
    </row>
    <row r="195" spans="1:9" x14ac:dyDescent="0.25">
      <c r="A195" s="157">
        <v>3223</v>
      </c>
      <c r="B195" s="158"/>
      <c r="C195" s="158"/>
      <c r="D195" s="54" t="s">
        <v>68</v>
      </c>
      <c r="E195" s="49">
        <v>137341.62</v>
      </c>
      <c r="F195" s="117">
        <v>16748.89</v>
      </c>
      <c r="G195" s="49">
        <v>15500</v>
      </c>
      <c r="H195" s="49">
        <v>15500</v>
      </c>
      <c r="I195" s="75">
        <v>15500</v>
      </c>
    </row>
    <row r="196" spans="1:9" x14ac:dyDescent="0.25">
      <c r="A196" s="157">
        <v>3223</v>
      </c>
      <c r="B196" s="158"/>
      <c r="C196" s="158"/>
      <c r="D196" s="54" t="s">
        <v>69</v>
      </c>
      <c r="E196" s="49"/>
      <c r="F196" s="117">
        <f t="shared" si="11"/>
        <v>0</v>
      </c>
      <c r="G196" s="49"/>
      <c r="H196" s="49"/>
      <c r="I196" s="75"/>
    </row>
    <row r="197" spans="1:9" x14ac:dyDescent="0.25">
      <c r="A197" s="157">
        <v>3224</v>
      </c>
      <c r="B197" s="158"/>
      <c r="C197" s="158"/>
      <c r="D197" s="54" t="s">
        <v>70</v>
      </c>
      <c r="E197" s="49">
        <v>5381.23</v>
      </c>
      <c r="F197" s="117">
        <v>852</v>
      </c>
      <c r="G197" s="49">
        <v>14.3</v>
      </c>
      <c r="H197" s="49">
        <v>14.3</v>
      </c>
      <c r="I197" s="75">
        <v>14.3</v>
      </c>
    </row>
    <row r="198" spans="1:9" x14ac:dyDescent="0.25">
      <c r="A198" s="157">
        <v>3225</v>
      </c>
      <c r="B198" s="158"/>
      <c r="C198" s="158"/>
      <c r="D198" s="54" t="s">
        <v>71</v>
      </c>
      <c r="E198" s="49">
        <v>3833.7</v>
      </c>
      <c r="F198" s="117">
        <v>178</v>
      </c>
      <c r="G198" s="49">
        <v>492.96</v>
      </c>
      <c r="H198" s="49">
        <v>492.96</v>
      </c>
      <c r="I198" s="75">
        <v>492.96</v>
      </c>
    </row>
    <row r="199" spans="1:9" x14ac:dyDescent="0.25">
      <c r="A199" s="173">
        <v>323</v>
      </c>
      <c r="B199" s="174"/>
      <c r="C199" s="174"/>
      <c r="D199" s="53" t="s">
        <v>72</v>
      </c>
      <c r="E199" s="47"/>
      <c r="F199" s="117">
        <f t="shared" si="11"/>
        <v>0</v>
      </c>
      <c r="G199" s="47"/>
      <c r="H199" s="47"/>
      <c r="I199" s="76"/>
    </row>
    <row r="200" spans="1:9" x14ac:dyDescent="0.25">
      <c r="A200" s="157">
        <v>3231</v>
      </c>
      <c r="B200" s="158"/>
      <c r="C200" s="158"/>
      <c r="D200" s="54" t="s">
        <v>73</v>
      </c>
      <c r="E200" s="49"/>
      <c r="F200" s="117">
        <f t="shared" si="11"/>
        <v>0</v>
      </c>
      <c r="G200" s="49"/>
      <c r="H200" s="49"/>
      <c r="I200" s="75"/>
    </row>
    <row r="201" spans="1:9" x14ac:dyDescent="0.25">
      <c r="A201" s="157">
        <v>3231</v>
      </c>
      <c r="B201" s="158"/>
      <c r="C201" s="158"/>
      <c r="D201" s="54" t="s">
        <v>74</v>
      </c>
      <c r="E201" s="49"/>
      <c r="F201" s="117">
        <f t="shared" si="11"/>
        <v>0</v>
      </c>
      <c r="G201" s="49"/>
      <c r="H201" s="49"/>
      <c r="I201" s="75"/>
    </row>
    <row r="202" spans="1:9" x14ac:dyDescent="0.25">
      <c r="A202" s="157">
        <v>3231</v>
      </c>
      <c r="B202" s="158"/>
      <c r="C202" s="158"/>
      <c r="D202" s="54" t="s">
        <v>75</v>
      </c>
      <c r="E202" s="49">
        <v>6550</v>
      </c>
      <c r="F202" s="117"/>
      <c r="G202" s="49"/>
      <c r="H202" s="49"/>
      <c r="I202" s="75"/>
    </row>
    <row r="203" spans="1:9" ht="25.5" x14ac:dyDescent="0.25">
      <c r="A203" s="157">
        <v>3232</v>
      </c>
      <c r="B203" s="158"/>
      <c r="C203" s="158"/>
      <c r="D203" s="54" t="s">
        <v>76</v>
      </c>
      <c r="E203" s="49">
        <v>5000</v>
      </c>
      <c r="F203" s="117">
        <v>1852</v>
      </c>
      <c r="G203" s="49">
        <v>1415.71</v>
      </c>
      <c r="H203" s="49">
        <v>1415.71</v>
      </c>
      <c r="I203" s="75">
        <v>1415.71</v>
      </c>
    </row>
    <row r="204" spans="1:9" x14ac:dyDescent="0.25">
      <c r="A204" s="157">
        <v>3233</v>
      </c>
      <c r="B204" s="158"/>
      <c r="C204" s="158"/>
      <c r="D204" s="54" t="s">
        <v>78</v>
      </c>
      <c r="E204" s="49">
        <v>2085</v>
      </c>
      <c r="F204" s="117">
        <v>132</v>
      </c>
      <c r="G204" s="49">
        <v>132</v>
      </c>
      <c r="H204" s="49">
        <v>132</v>
      </c>
      <c r="I204" s="75">
        <v>132</v>
      </c>
    </row>
    <row r="205" spans="1:9" x14ac:dyDescent="0.25">
      <c r="A205" s="157">
        <v>3234</v>
      </c>
      <c r="B205" s="158"/>
      <c r="C205" s="158"/>
      <c r="D205" s="54" t="s">
        <v>79</v>
      </c>
      <c r="E205" s="49">
        <v>22503.23</v>
      </c>
      <c r="F205" s="117">
        <v>1652</v>
      </c>
      <c r="G205" s="49">
        <v>2500</v>
      </c>
      <c r="H205" s="49">
        <v>2500</v>
      </c>
      <c r="I205" s="75">
        <v>2500</v>
      </c>
    </row>
    <row r="206" spans="1:9" x14ac:dyDescent="0.25">
      <c r="A206" s="157">
        <v>3236</v>
      </c>
      <c r="B206" s="158"/>
      <c r="C206" s="158"/>
      <c r="D206" s="54" t="s">
        <v>80</v>
      </c>
      <c r="E206" s="49">
        <v>2025</v>
      </c>
      <c r="F206" s="117"/>
      <c r="G206" s="49"/>
      <c r="H206" s="49"/>
      <c r="I206" s="75"/>
    </row>
    <row r="207" spans="1:9" x14ac:dyDescent="0.25">
      <c r="A207" s="157">
        <v>3237</v>
      </c>
      <c r="B207" s="158"/>
      <c r="C207" s="158"/>
      <c r="D207" s="54" t="s">
        <v>81</v>
      </c>
      <c r="E207" s="49"/>
      <c r="F207" s="117">
        <f t="shared" ref="F207:F226" si="15">E207/7.5345</f>
        <v>0</v>
      </c>
      <c r="G207" s="49"/>
      <c r="H207" s="49"/>
      <c r="I207" s="75"/>
    </row>
    <row r="208" spans="1:9" x14ac:dyDescent="0.25">
      <c r="A208" s="157">
        <v>3239</v>
      </c>
      <c r="B208" s="158"/>
      <c r="C208" s="158"/>
      <c r="D208" s="54" t="s">
        <v>77</v>
      </c>
      <c r="E208" s="49"/>
      <c r="F208" s="117">
        <f t="shared" si="15"/>
        <v>0</v>
      </c>
      <c r="G208" s="49">
        <v>200</v>
      </c>
      <c r="H208" s="49">
        <v>200</v>
      </c>
      <c r="I208" s="75">
        <v>200</v>
      </c>
    </row>
    <row r="209" spans="1:9" x14ac:dyDescent="0.25">
      <c r="A209" s="173">
        <v>329</v>
      </c>
      <c r="B209" s="174"/>
      <c r="C209" s="174"/>
      <c r="D209" s="53" t="s">
        <v>83</v>
      </c>
      <c r="E209" s="47"/>
      <c r="F209" s="117">
        <f t="shared" si="15"/>
        <v>0</v>
      </c>
      <c r="G209" s="47"/>
      <c r="H209" s="47"/>
      <c r="I209" s="76"/>
    </row>
    <row r="210" spans="1:9" x14ac:dyDescent="0.25">
      <c r="A210" s="157">
        <v>3299</v>
      </c>
      <c r="B210" s="158"/>
      <c r="C210" s="158"/>
      <c r="D210" s="54" t="s">
        <v>119</v>
      </c>
      <c r="E210" s="49">
        <v>6544.57</v>
      </c>
      <c r="F210" s="117"/>
      <c r="G210" s="49"/>
      <c r="H210" s="49"/>
      <c r="I210" s="75"/>
    </row>
    <row r="211" spans="1:9" x14ac:dyDescent="0.25">
      <c r="A211" s="173">
        <v>34</v>
      </c>
      <c r="B211" s="174"/>
      <c r="C211" s="174"/>
      <c r="D211" s="53" t="s">
        <v>85</v>
      </c>
      <c r="E211" s="47"/>
      <c r="F211" s="117">
        <f t="shared" si="15"/>
        <v>0</v>
      </c>
      <c r="G211" s="47"/>
      <c r="H211" s="47"/>
      <c r="I211" s="76"/>
    </row>
    <row r="212" spans="1:9" x14ac:dyDescent="0.25">
      <c r="A212" s="173">
        <v>343</v>
      </c>
      <c r="B212" s="174"/>
      <c r="C212" s="174"/>
      <c r="D212" s="53" t="s">
        <v>86</v>
      </c>
      <c r="E212" s="47"/>
      <c r="F212" s="117">
        <f t="shared" si="15"/>
        <v>0</v>
      </c>
      <c r="G212" s="47"/>
      <c r="H212" s="47"/>
      <c r="I212" s="76"/>
    </row>
    <row r="213" spans="1:9" x14ac:dyDescent="0.25">
      <c r="A213" s="157">
        <v>3431</v>
      </c>
      <c r="B213" s="158"/>
      <c r="C213" s="158"/>
      <c r="D213" s="54" t="s">
        <v>86</v>
      </c>
      <c r="E213" s="49"/>
      <c r="F213" s="117">
        <v>210.2</v>
      </c>
      <c r="G213" s="49"/>
      <c r="H213" s="49"/>
      <c r="I213" s="75"/>
    </row>
    <row r="214" spans="1:9" x14ac:dyDescent="0.25">
      <c r="A214" s="157">
        <v>3431</v>
      </c>
      <c r="B214" s="158"/>
      <c r="C214" s="158"/>
      <c r="D214" s="54" t="s">
        <v>87</v>
      </c>
      <c r="E214" s="49">
        <v>266.04000000000002</v>
      </c>
      <c r="F214" s="117"/>
      <c r="G214" s="49"/>
      <c r="H214" s="49"/>
      <c r="I214" s="75"/>
    </row>
    <row r="215" spans="1:9" ht="25.5" x14ac:dyDescent="0.25">
      <c r="A215" s="181">
        <v>4</v>
      </c>
      <c r="B215" s="182"/>
      <c r="C215" s="182"/>
      <c r="D215" s="69" t="s">
        <v>88</v>
      </c>
      <c r="E215" s="70"/>
      <c r="F215" s="119">
        <f>SUM(F216:F226)</f>
        <v>1292.51</v>
      </c>
      <c r="G215" s="71">
        <f t="shared" ref="G215:I215" si="16">SUM(G216:G226)</f>
        <v>1292.51</v>
      </c>
      <c r="H215" s="71">
        <f t="shared" si="16"/>
        <v>1292.51</v>
      </c>
      <c r="I215" s="71">
        <f t="shared" si="16"/>
        <v>1292.51</v>
      </c>
    </row>
    <row r="216" spans="1:9" ht="39" customHeight="1" x14ac:dyDescent="0.25">
      <c r="A216" s="173">
        <v>42</v>
      </c>
      <c r="B216" s="174"/>
      <c r="C216" s="174"/>
      <c r="D216" s="53" t="s">
        <v>89</v>
      </c>
      <c r="E216" s="47"/>
      <c r="F216" s="117">
        <f t="shared" si="15"/>
        <v>0</v>
      </c>
      <c r="G216" s="47"/>
      <c r="H216" s="47"/>
      <c r="I216" s="76"/>
    </row>
    <row r="217" spans="1:9" x14ac:dyDescent="0.25">
      <c r="A217" s="173">
        <v>421</v>
      </c>
      <c r="B217" s="174"/>
      <c r="C217" s="174"/>
      <c r="D217" s="53" t="s">
        <v>90</v>
      </c>
      <c r="E217" s="47"/>
      <c r="F217" s="117">
        <f t="shared" si="15"/>
        <v>0</v>
      </c>
      <c r="G217" s="47"/>
      <c r="H217" s="47"/>
      <c r="I217" s="76"/>
    </row>
    <row r="218" spans="1:9" x14ac:dyDescent="0.25">
      <c r="A218" s="157">
        <v>4212</v>
      </c>
      <c r="B218" s="158"/>
      <c r="C218" s="158"/>
      <c r="D218" s="54" t="s">
        <v>114</v>
      </c>
      <c r="E218" s="49"/>
      <c r="F218" s="117">
        <f t="shared" si="15"/>
        <v>0</v>
      </c>
      <c r="G218" s="49"/>
      <c r="H218" s="49"/>
      <c r="I218" s="75"/>
    </row>
    <row r="219" spans="1:9" x14ac:dyDescent="0.25">
      <c r="A219" s="173">
        <v>422</v>
      </c>
      <c r="B219" s="174"/>
      <c r="C219" s="174"/>
      <c r="D219" s="53" t="s">
        <v>91</v>
      </c>
      <c r="E219" s="47"/>
      <c r="F219" s="117">
        <f t="shared" si="15"/>
        <v>0</v>
      </c>
      <c r="G219" s="47"/>
      <c r="H219" s="47"/>
      <c r="I219" s="76"/>
    </row>
    <row r="220" spans="1:9" x14ac:dyDescent="0.25">
      <c r="A220" s="157">
        <v>4221</v>
      </c>
      <c r="B220" s="158"/>
      <c r="C220" s="158"/>
      <c r="D220" s="54" t="s">
        <v>91</v>
      </c>
      <c r="E220" s="49">
        <v>2879.1</v>
      </c>
      <c r="F220" s="117">
        <v>1292.51</v>
      </c>
      <c r="G220" s="49">
        <v>1292.51</v>
      </c>
      <c r="H220" s="49">
        <v>1292.51</v>
      </c>
      <c r="I220" s="75">
        <v>1292.51</v>
      </c>
    </row>
    <row r="221" spans="1:9" ht="25.5" x14ac:dyDescent="0.25">
      <c r="A221" s="173">
        <v>424</v>
      </c>
      <c r="B221" s="174"/>
      <c r="C221" s="174"/>
      <c r="D221" s="53" t="s">
        <v>92</v>
      </c>
      <c r="E221" s="47"/>
      <c r="F221" s="117">
        <f t="shared" si="15"/>
        <v>0</v>
      </c>
      <c r="G221" s="48"/>
      <c r="H221" s="47"/>
      <c r="I221" s="76"/>
    </row>
    <row r="222" spans="1:9" x14ac:dyDescent="0.25">
      <c r="A222" s="157">
        <v>4241</v>
      </c>
      <c r="B222" s="158"/>
      <c r="C222" s="158"/>
      <c r="D222" s="54" t="s">
        <v>116</v>
      </c>
      <c r="E222" s="49">
        <v>3663.88</v>
      </c>
      <c r="F222" s="117"/>
      <c r="G222" s="50"/>
      <c r="H222" s="49"/>
      <c r="I222" s="75"/>
    </row>
    <row r="223" spans="1:9" ht="25.5" x14ac:dyDescent="0.25">
      <c r="A223" s="173">
        <v>45</v>
      </c>
      <c r="B223" s="174"/>
      <c r="C223" s="174"/>
      <c r="D223" s="53" t="s">
        <v>93</v>
      </c>
      <c r="E223" s="47"/>
      <c r="F223" s="117"/>
      <c r="G223" s="48"/>
      <c r="H223" s="47"/>
      <c r="I223" s="76"/>
    </row>
    <row r="224" spans="1:9" ht="25.5" x14ac:dyDescent="0.25">
      <c r="A224" s="173">
        <v>451</v>
      </c>
      <c r="B224" s="174"/>
      <c r="C224" s="174"/>
      <c r="D224" s="53" t="s">
        <v>94</v>
      </c>
      <c r="E224" s="47"/>
      <c r="F224" s="117">
        <f t="shared" si="15"/>
        <v>0</v>
      </c>
      <c r="G224" s="48"/>
      <c r="H224" s="47"/>
      <c r="I224" s="76"/>
    </row>
    <row r="225" spans="1:9" x14ac:dyDescent="0.25">
      <c r="A225" s="154">
        <v>45</v>
      </c>
      <c r="B225" s="155"/>
      <c r="C225" s="156"/>
      <c r="D225" s="53" t="s">
        <v>121</v>
      </c>
      <c r="E225" s="47"/>
      <c r="F225" s="117">
        <f t="shared" si="15"/>
        <v>0</v>
      </c>
      <c r="G225" s="48"/>
      <c r="H225" s="47"/>
      <c r="I225" s="76"/>
    </row>
    <row r="226" spans="1:9" ht="26.25" thickBot="1" x14ac:dyDescent="0.3">
      <c r="A226" s="183">
        <v>4511</v>
      </c>
      <c r="B226" s="184"/>
      <c r="C226" s="184"/>
      <c r="D226" s="55" t="s">
        <v>94</v>
      </c>
      <c r="E226" s="51"/>
      <c r="F226" s="120">
        <f t="shared" si="15"/>
        <v>0</v>
      </c>
      <c r="G226" s="52"/>
      <c r="H226" s="51"/>
      <c r="I226" s="77"/>
    </row>
    <row r="227" spans="1:9" x14ac:dyDescent="0.25">
      <c r="F227" s="121"/>
    </row>
    <row r="228" spans="1:9" x14ac:dyDescent="0.25">
      <c r="F228" s="121"/>
    </row>
    <row r="229" spans="1:9" x14ac:dyDescent="0.25">
      <c r="F229" s="121"/>
    </row>
    <row r="230" spans="1:9" x14ac:dyDescent="0.25">
      <c r="F230" s="121"/>
    </row>
    <row r="231" spans="1:9" x14ac:dyDescent="0.25">
      <c r="F231" s="121"/>
    </row>
    <row r="232" spans="1:9" x14ac:dyDescent="0.25">
      <c r="F232" s="121"/>
    </row>
    <row r="233" spans="1:9" x14ac:dyDescent="0.25">
      <c r="F233" s="121"/>
    </row>
    <row r="234" spans="1:9" x14ac:dyDescent="0.25">
      <c r="F234" s="121"/>
    </row>
    <row r="235" spans="1:9" x14ac:dyDescent="0.25">
      <c r="F235" s="121"/>
    </row>
    <row r="236" spans="1:9" x14ac:dyDescent="0.25">
      <c r="F236" s="121"/>
    </row>
    <row r="237" spans="1:9" x14ac:dyDescent="0.25">
      <c r="F237" s="121"/>
    </row>
    <row r="238" spans="1:9" x14ac:dyDescent="0.25">
      <c r="F238" s="121"/>
    </row>
    <row r="239" spans="1:9" x14ac:dyDescent="0.25">
      <c r="F239" s="121"/>
    </row>
    <row r="240" spans="1:9" x14ac:dyDescent="0.25">
      <c r="F240" s="121"/>
    </row>
    <row r="241" spans="6:6" x14ac:dyDescent="0.25">
      <c r="F241" s="121"/>
    </row>
    <row r="242" spans="6:6" x14ac:dyDescent="0.25">
      <c r="F242" s="121"/>
    </row>
    <row r="243" spans="6:6" x14ac:dyDescent="0.25">
      <c r="F243" s="121"/>
    </row>
    <row r="244" spans="6:6" x14ac:dyDescent="0.25">
      <c r="F244" s="121"/>
    </row>
    <row r="245" spans="6:6" x14ac:dyDescent="0.25">
      <c r="F245" s="121"/>
    </row>
    <row r="246" spans="6:6" x14ac:dyDescent="0.25">
      <c r="F246" s="121"/>
    </row>
    <row r="247" spans="6:6" x14ac:dyDescent="0.25">
      <c r="F247" s="121"/>
    </row>
    <row r="248" spans="6:6" x14ac:dyDescent="0.25">
      <c r="F248" s="121"/>
    </row>
    <row r="249" spans="6:6" x14ac:dyDescent="0.25">
      <c r="F249" s="121"/>
    </row>
    <row r="250" spans="6:6" x14ac:dyDescent="0.25">
      <c r="F250" s="121"/>
    </row>
    <row r="251" spans="6:6" x14ac:dyDescent="0.25">
      <c r="F251" s="121"/>
    </row>
    <row r="252" spans="6:6" x14ac:dyDescent="0.25">
      <c r="F252" s="121"/>
    </row>
    <row r="253" spans="6:6" x14ac:dyDescent="0.25">
      <c r="F253" s="121"/>
    </row>
    <row r="254" spans="6:6" x14ac:dyDescent="0.25">
      <c r="F254" s="121"/>
    </row>
    <row r="255" spans="6:6" x14ac:dyDescent="0.25">
      <c r="F255" s="121"/>
    </row>
    <row r="256" spans="6:6" x14ac:dyDescent="0.25">
      <c r="F256" s="121"/>
    </row>
    <row r="257" spans="6:6" x14ac:dyDescent="0.25">
      <c r="F257" s="121"/>
    </row>
    <row r="258" spans="6:6" x14ac:dyDescent="0.25">
      <c r="F258" s="121"/>
    </row>
    <row r="259" spans="6:6" x14ac:dyDescent="0.25">
      <c r="F259" s="121"/>
    </row>
    <row r="260" spans="6:6" x14ac:dyDescent="0.25">
      <c r="F260" s="121"/>
    </row>
    <row r="261" spans="6:6" x14ac:dyDescent="0.25">
      <c r="F261" s="121"/>
    </row>
    <row r="262" spans="6:6" x14ac:dyDescent="0.25">
      <c r="F262" s="121"/>
    </row>
    <row r="263" spans="6:6" x14ac:dyDescent="0.25">
      <c r="F263" s="121"/>
    </row>
    <row r="264" spans="6:6" x14ac:dyDescent="0.25">
      <c r="F264" s="121"/>
    </row>
    <row r="265" spans="6:6" x14ac:dyDescent="0.25">
      <c r="F265" s="121"/>
    </row>
    <row r="266" spans="6:6" x14ac:dyDescent="0.25">
      <c r="F266" s="121"/>
    </row>
    <row r="267" spans="6:6" x14ac:dyDescent="0.25">
      <c r="F267" s="121"/>
    </row>
    <row r="268" spans="6:6" x14ac:dyDescent="0.25">
      <c r="F268" s="121"/>
    </row>
    <row r="269" spans="6:6" x14ac:dyDescent="0.25">
      <c r="F269" s="121"/>
    </row>
    <row r="270" spans="6:6" x14ac:dyDescent="0.25">
      <c r="F270" s="121"/>
    </row>
    <row r="271" spans="6:6" x14ac:dyDescent="0.25">
      <c r="F271" s="121"/>
    </row>
    <row r="272" spans="6:6" x14ac:dyDescent="0.25">
      <c r="F272" s="121"/>
    </row>
    <row r="273" spans="6:6" x14ac:dyDescent="0.25">
      <c r="F273" s="121"/>
    </row>
    <row r="274" spans="6:6" x14ac:dyDescent="0.25">
      <c r="F274" s="121"/>
    </row>
    <row r="275" spans="6:6" x14ac:dyDescent="0.25">
      <c r="F275" s="121"/>
    </row>
    <row r="276" spans="6:6" x14ac:dyDescent="0.25">
      <c r="F276" s="121"/>
    </row>
    <row r="277" spans="6:6" x14ac:dyDescent="0.25">
      <c r="F277" s="121"/>
    </row>
    <row r="278" spans="6:6" x14ac:dyDescent="0.25">
      <c r="F278" s="121"/>
    </row>
    <row r="279" spans="6:6" x14ac:dyDescent="0.25">
      <c r="F279" s="121"/>
    </row>
    <row r="280" spans="6:6" x14ac:dyDescent="0.25">
      <c r="F280" s="121"/>
    </row>
    <row r="281" spans="6:6" x14ac:dyDescent="0.25">
      <c r="F281" s="121"/>
    </row>
    <row r="282" spans="6:6" x14ac:dyDescent="0.25">
      <c r="F282" s="121"/>
    </row>
    <row r="283" spans="6:6" x14ac:dyDescent="0.25">
      <c r="F283" s="121"/>
    </row>
    <row r="284" spans="6:6" x14ac:dyDescent="0.25">
      <c r="F284" s="121"/>
    </row>
    <row r="285" spans="6:6" x14ac:dyDescent="0.25">
      <c r="F285" s="121"/>
    </row>
    <row r="286" spans="6:6" x14ac:dyDescent="0.25">
      <c r="F286" s="121"/>
    </row>
    <row r="287" spans="6:6" x14ac:dyDescent="0.25">
      <c r="F287" s="121"/>
    </row>
    <row r="288" spans="6:6" x14ac:dyDescent="0.25">
      <c r="F288" s="121"/>
    </row>
    <row r="289" spans="6:6" x14ac:dyDescent="0.25">
      <c r="F289" s="121"/>
    </row>
    <row r="290" spans="6:6" x14ac:dyDescent="0.25">
      <c r="F290" s="121"/>
    </row>
    <row r="291" spans="6:6" x14ac:dyDescent="0.25">
      <c r="F291" s="121"/>
    </row>
    <row r="292" spans="6:6" x14ac:dyDescent="0.25">
      <c r="F292" s="121"/>
    </row>
    <row r="293" spans="6:6" x14ac:dyDescent="0.25">
      <c r="F293" s="121"/>
    </row>
    <row r="294" spans="6:6" x14ac:dyDescent="0.25">
      <c r="F294" s="121"/>
    </row>
    <row r="295" spans="6:6" x14ac:dyDescent="0.25">
      <c r="F295" s="121"/>
    </row>
    <row r="296" spans="6:6" x14ac:dyDescent="0.25">
      <c r="F296" s="121"/>
    </row>
    <row r="297" spans="6:6" x14ac:dyDescent="0.25">
      <c r="F297" s="121"/>
    </row>
    <row r="298" spans="6:6" x14ac:dyDescent="0.25">
      <c r="F298" s="121"/>
    </row>
    <row r="299" spans="6:6" x14ac:dyDescent="0.25">
      <c r="F299" s="121"/>
    </row>
    <row r="300" spans="6:6" x14ac:dyDescent="0.25">
      <c r="F300" s="121"/>
    </row>
    <row r="301" spans="6:6" x14ac:dyDescent="0.25">
      <c r="F301" s="121"/>
    </row>
    <row r="302" spans="6:6" x14ac:dyDescent="0.25">
      <c r="F302" s="121"/>
    </row>
    <row r="303" spans="6:6" x14ac:dyDescent="0.25">
      <c r="F303" s="121"/>
    </row>
    <row r="304" spans="6:6" x14ac:dyDescent="0.25">
      <c r="F304" s="121"/>
    </row>
    <row r="305" spans="6:6" x14ac:dyDescent="0.25">
      <c r="F305" s="121"/>
    </row>
    <row r="306" spans="6:6" x14ac:dyDescent="0.25">
      <c r="F306" s="121"/>
    </row>
    <row r="307" spans="6:6" x14ac:dyDescent="0.25">
      <c r="F307" s="121"/>
    </row>
    <row r="308" spans="6:6" x14ac:dyDescent="0.25">
      <c r="F308" s="121"/>
    </row>
    <row r="309" spans="6:6" x14ac:dyDescent="0.25">
      <c r="F309" s="121"/>
    </row>
    <row r="310" spans="6:6" x14ac:dyDescent="0.25">
      <c r="F310" s="121"/>
    </row>
    <row r="311" spans="6:6" x14ac:dyDescent="0.25">
      <c r="F311" s="121"/>
    </row>
    <row r="312" spans="6:6" x14ac:dyDescent="0.25">
      <c r="F312" s="121"/>
    </row>
    <row r="313" spans="6:6" x14ac:dyDescent="0.25">
      <c r="F313" s="121"/>
    </row>
    <row r="314" spans="6:6" x14ac:dyDescent="0.25">
      <c r="F314" s="121"/>
    </row>
    <row r="315" spans="6:6" x14ac:dyDescent="0.25">
      <c r="F315" s="121"/>
    </row>
    <row r="316" spans="6:6" x14ac:dyDescent="0.25">
      <c r="F316" s="121"/>
    </row>
    <row r="317" spans="6:6" x14ac:dyDescent="0.25">
      <c r="F317" s="121"/>
    </row>
    <row r="318" spans="6:6" x14ac:dyDescent="0.25">
      <c r="F318" s="121"/>
    </row>
    <row r="319" spans="6:6" x14ac:dyDescent="0.25">
      <c r="F319" s="121"/>
    </row>
    <row r="320" spans="6:6" x14ac:dyDescent="0.25">
      <c r="F320" s="121"/>
    </row>
    <row r="321" spans="6:6" x14ac:dyDescent="0.25">
      <c r="F321" s="121"/>
    </row>
    <row r="322" spans="6:6" x14ac:dyDescent="0.25">
      <c r="F322" s="121"/>
    </row>
    <row r="323" spans="6:6" x14ac:dyDescent="0.25">
      <c r="F323" s="121"/>
    </row>
    <row r="324" spans="6:6" x14ac:dyDescent="0.25">
      <c r="F324" s="121"/>
    </row>
    <row r="325" spans="6:6" x14ac:dyDescent="0.25">
      <c r="F325" s="121"/>
    </row>
    <row r="326" spans="6:6" x14ac:dyDescent="0.25">
      <c r="F326" s="121"/>
    </row>
    <row r="327" spans="6:6" x14ac:dyDescent="0.25">
      <c r="F327" s="121"/>
    </row>
    <row r="328" spans="6:6" x14ac:dyDescent="0.25">
      <c r="F328" s="121"/>
    </row>
    <row r="329" spans="6:6" x14ac:dyDescent="0.25">
      <c r="F329" s="121"/>
    </row>
    <row r="330" spans="6:6" x14ac:dyDescent="0.25">
      <c r="F330" s="121"/>
    </row>
    <row r="331" spans="6:6" x14ac:dyDescent="0.25">
      <c r="F331" s="121"/>
    </row>
    <row r="332" spans="6:6" x14ac:dyDescent="0.25">
      <c r="F332" s="121"/>
    </row>
    <row r="333" spans="6:6" x14ac:dyDescent="0.25">
      <c r="F333" s="121"/>
    </row>
    <row r="334" spans="6:6" x14ac:dyDescent="0.25">
      <c r="F334" s="121"/>
    </row>
    <row r="335" spans="6:6" x14ac:dyDescent="0.25">
      <c r="F335" s="121"/>
    </row>
    <row r="336" spans="6:6" x14ac:dyDescent="0.25">
      <c r="F336" s="121"/>
    </row>
    <row r="337" spans="6:6" x14ac:dyDescent="0.25">
      <c r="F337" s="121"/>
    </row>
    <row r="338" spans="6:6" x14ac:dyDescent="0.25">
      <c r="F338" s="121"/>
    </row>
    <row r="339" spans="6:6" x14ac:dyDescent="0.25">
      <c r="F339" s="121"/>
    </row>
    <row r="340" spans="6:6" x14ac:dyDescent="0.25">
      <c r="F340" s="121"/>
    </row>
    <row r="341" spans="6:6" x14ac:dyDescent="0.25">
      <c r="F341" s="121"/>
    </row>
    <row r="342" spans="6:6" x14ac:dyDescent="0.25">
      <c r="F342" s="121"/>
    </row>
    <row r="343" spans="6:6" x14ac:dyDescent="0.25">
      <c r="F343" s="121"/>
    </row>
    <row r="344" spans="6:6" x14ac:dyDescent="0.25">
      <c r="F344" s="121"/>
    </row>
    <row r="345" spans="6:6" x14ac:dyDescent="0.25">
      <c r="F345" s="121"/>
    </row>
    <row r="346" spans="6:6" x14ac:dyDescent="0.25">
      <c r="F346" s="121"/>
    </row>
  </sheetData>
  <mergeCells count="224">
    <mergeCell ref="A224:C224"/>
    <mergeCell ref="A226:C226"/>
    <mergeCell ref="A20:C20"/>
    <mergeCell ref="A219:C219"/>
    <mergeCell ref="A220:C220"/>
    <mergeCell ref="A221:C221"/>
    <mergeCell ref="A222:C222"/>
    <mergeCell ref="A223:C223"/>
    <mergeCell ref="A214:C214"/>
    <mergeCell ref="A215:C215"/>
    <mergeCell ref="A216:C216"/>
    <mergeCell ref="A217:C217"/>
    <mergeCell ref="A218:C218"/>
    <mergeCell ref="A209:C209"/>
    <mergeCell ref="A210:C210"/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199:C199"/>
    <mergeCell ref="A200:C200"/>
    <mergeCell ref="A201:C201"/>
    <mergeCell ref="A202:C202"/>
    <mergeCell ref="A203:C203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8:C178"/>
    <mergeCell ref="A179:C179"/>
    <mergeCell ref="A180:C180"/>
    <mergeCell ref="A181:C181"/>
    <mergeCell ref="A183:C183"/>
    <mergeCell ref="A173:C173"/>
    <mergeCell ref="A174:C174"/>
    <mergeCell ref="A175:C175"/>
    <mergeCell ref="A176:C176"/>
    <mergeCell ref="A177:C177"/>
    <mergeCell ref="A182:C182"/>
    <mergeCell ref="A168:C168"/>
    <mergeCell ref="A169:C169"/>
    <mergeCell ref="A170:C170"/>
    <mergeCell ref="A171:C171"/>
    <mergeCell ref="A172:C17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3:C133"/>
    <mergeCell ref="A134:C134"/>
    <mergeCell ref="A135:C135"/>
    <mergeCell ref="A136:C136"/>
    <mergeCell ref="A137:C137"/>
    <mergeCell ref="A127:C127"/>
    <mergeCell ref="A128:C128"/>
    <mergeCell ref="A129:C129"/>
    <mergeCell ref="A130:C130"/>
    <mergeCell ref="A132:C132"/>
    <mergeCell ref="A122:C122"/>
    <mergeCell ref="A123:C123"/>
    <mergeCell ref="A124:C124"/>
    <mergeCell ref="A125:C125"/>
    <mergeCell ref="A126:C126"/>
    <mergeCell ref="A131:C131"/>
    <mergeCell ref="A116:C116"/>
    <mergeCell ref="A117:C117"/>
    <mergeCell ref="A119:C119"/>
    <mergeCell ref="A120:C120"/>
    <mergeCell ref="A121:C121"/>
    <mergeCell ref="A111:C111"/>
    <mergeCell ref="A112:C112"/>
    <mergeCell ref="A113:C113"/>
    <mergeCell ref="A114:C114"/>
    <mergeCell ref="A115:C115"/>
    <mergeCell ref="A118:C118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5:C95"/>
    <mergeCell ref="A96:C96"/>
    <mergeCell ref="A97:C97"/>
    <mergeCell ref="A99:C99"/>
    <mergeCell ref="A100:C100"/>
    <mergeCell ref="A90:C90"/>
    <mergeCell ref="A91:C91"/>
    <mergeCell ref="A92:C92"/>
    <mergeCell ref="A93:C93"/>
    <mergeCell ref="A94:C94"/>
    <mergeCell ref="A98:C98"/>
    <mergeCell ref="A85:C85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74:C74"/>
    <mergeCell ref="A76:C76"/>
    <mergeCell ref="A77:C77"/>
    <mergeCell ref="A78:C78"/>
    <mergeCell ref="A79:C79"/>
    <mergeCell ref="A69:C69"/>
    <mergeCell ref="A70:C70"/>
    <mergeCell ref="A71:C71"/>
    <mergeCell ref="A72:C72"/>
    <mergeCell ref="A73:C73"/>
    <mergeCell ref="A75:C75"/>
    <mergeCell ref="A65:C65"/>
    <mergeCell ref="A66:C66"/>
    <mergeCell ref="A67:C67"/>
    <mergeCell ref="A68:C68"/>
    <mergeCell ref="A58:C58"/>
    <mergeCell ref="A59:C59"/>
    <mergeCell ref="A60:C60"/>
    <mergeCell ref="A61:C61"/>
    <mergeCell ref="A62:C62"/>
    <mergeCell ref="A63:C63"/>
    <mergeCell ref="A55:C55"/>
    <mergeCell ref="A56:C56"/>
    <mergeCell ref="A57:C57"/>
    <mergeCell ref="A48:C48"/>
    <mergeCell ref="A49:C49"/>
    <mergeCell ref="A50:C50"/>
    <mergeCell ref="A51:C51"/>
    <mergeCell ref="A52:C52"/>
    <mergeCell ref="A64:C64"/>
    <mergeCell ref="A46:C46"/>
    <mergeCell ref="A47:C47"/>
    <mergeCell ref="A38:C38"/>
    <mergeCell ref="A39:C39"/>
    <mergeCell ref="A40:C40"/>
    <mergeCell ref="A41:C41"/>
    <mergeCell ref="A42:C42"/>
    <mergeCell ref="A53:C53"/>
    <mergeCell ref="A54:C54"/>
    <mergeCell ref="A1:I1"/>
    <mergeCell ref="A3:I3"/>
    <mergeCell ref="A5:C5"/>
    <mergeCell ref="A8:C8"/>
    <mergeCell ref="A10:C10"/>
    <mergeCell ref="A9:C9"/>
    <mergeCell ref="A23:C23"/>
    <mergeCell ref="A24:C24"/>
    <mergeCell ref="A25:C25"/>
    <mergeCell ref="A17:C17"/>
    <mergeCell ref="A18:C18"/>
    <mergeCell ref="A19:C19"/>
    <mergeCell ref="A21:C21"/>
    <mergeCell ref="A22:C22"/>
    <mergeCell ref="A225:C225"/>
    <mergeCell ref="A14:C14"/>
    <mergeCell ref="A6:C6"/>
    <mergeCell ref="A7:C7"/>
    <mergeCell ref="A15:C15"/>
    <mergeCell ref="A16:C16"/>
    <mergeCell ref="A11:C11"/>
    <mergeCell ref="A12:C12"/>
    <mergeCell ref="A13:C13"/>
    <mergeCell ref="A26:C26"/>
    <mergeCell ref="A27:C27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43:C43"/>
    <mergeCell ref="A44:C44"/>
    <mergeCell ref="A45:C45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Pavlović</cp:lastModifiedBy>
  <cp:lastPrinted>2024-11-25T09:07:24Z</cp:lastPrinted>
  <dcterms:created xsi:type="dcterms:W3CDTF">2022-08-12T12:51:27Z</dcterms:created>
  <dcterms:modified xsi:type="dcterms:W3CDTF">2024-12-20T08:51:35Z</dcterms:modified>
</cp:coreProperties>
</file>